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FC6DC0A0-BF9D-4C48-B926-06E70A0E38B1}" xr6:coauthVersionLast="36" xr6:coauthVersionMax="36" xr10:uidLastSave="{00000000-0000-0000-0000-000000000000}"/>
  <bookViews>
    <workbookView xWindow="0" yWindow="0" windowWidth="16980" windowHeight="12795" xr2:uid="{00000000-000D-0000-FFFF-FFFF00000000}"/>
  </bookViews>
  <sheets>
    <sheet name="PM_Tabelle" sheetId="9" r:id="rId1"/>
    <sheet name="PM_Hilfstab2021" sheetId="10" r:id="rId2"/>
    <sheet name="PM_Hilfstab2020" sheetId="8" r:id="rId3"/>
    <sheet name="Hilfstab2019" sheetId="4" r:id="rId4"/>
    <sheet name="Hilfstab2018" sheetId="7" r:id="rId5"/>
    <sheet name="Hilfstab2017" sheetId="5" r:id="rId6"/>
    <sheet name="Hilfstab2016" sheetId="3" r:id="rId7"/>
  </sheets>
  <definedNames>
    <definedName name="_xlnm.Print_Area" localSheetId="0">PM_Tabelle!$A$1:$P$20</definedName>
  </definedNames>
  <calcPr calcId="191029"/>
</workbook>
</file>

<file path=xl/calcChain.xml><?xml version="1.0" encoding="utf-8"?>
<calcChain xmlns="http://schemas.openxmlformats.org/spreadsheetml/2006/main">
  <c r="O17" i="9" l="1"/>
  <c r="L17" i="9"/>
  <c r="I17" i="9"/>
  <c r="P16" i="9"/>
  <c r="O16" i="9"/>
  <c r="M16" i="9"/>
  <c r="L16" i="9"/>
  <c r="J16" i="9"/>
  <c r="I16" i="9"/>
  <c r="P15" i="9"/>
  <c r="O15" i="9"/>
  <c r="M15" i="9"/>
  <c r="L15" i="9"/>
  <c r="J15" i="9"/>
  <c r="I15" i="9"/>
  <c r="P14" i="9"/>
  <c r="O14" i="9"/>
  <c r="M14" i="9"/>
  <c r="L14" i="9"/>
  <c r="J14" i="9"/>
  <c r="I14" i="9"/>
  <c r="P13" i="9"/>
  <c r="O13" i="9"/>
  <c r="M13" i="9"/>
  <c r="L13" i="9"/>
  <c r="J13" i="9"/>
  <c r="I13" i="9"/>
  <c r="P12" i="9"/>
  <c r="O12" i="9"/>
  <c r="M12" i="9"/>
  <c r="L12" i="9"/>
  <c r="J12" i="9"/>
  <c r="I12" i="9"/>
  <c r="P11" i="9"/>
  <c r="O11" i="9"/>
  <c r="M11" i="9"/>
  <c r="L11" i="9"/>
  <c r="J11" i="9"/>
  <c r="I11" i="9"/>
  <c r="P10" i="9"/>
  <c r="O10" i="9"/>
  <c r="M10" i="9"/>
  <c r="L10" i="9"/>
  <c r="J10" i="9"/>
  <c r="I10" i="9"/>
  <c r="P18" i="10"/>
  <c r="O18" i="10"/>
  <c r="N18" i="10"/>
  <c r="K18" i="10"/>
  <c r="M18" i="10" s="1"/>
  <c r="H18" i="10"/>
  <c r="F18" i="10" s="1"/>
  <c r="G18" i="10" s="1"/>
  <c r="O17" i="10"/>
  <c r="L17" i="10"/>
  <c r="I17" i="10"/>
  <c r="F17" i="10"/>
  <c r="P16" i="10"/>
  <c r="O16" i="10"/>
  <c r="M16" i="10"/>
  <c r="L16" i="10"/>
  <c r="J16" i="10"/>
  <c r="I16" i="10"/>
  <c r="G16" i="10"/>
  <c r="F16" i="10"/>
  <c r="P15" i="10"/>
  <c r="O15" i="10"/>
  <c r="M15" i="10"/>
  <c r="L15" i="10"/>
  <c r="J15" i="10"/>
  <c r="I15" i="10"/>
  <c r="G15" i="10"/>
  <c r="F15" i="10"/>
  <c r="P14" i="10"/>
  <c r="O14" i="10"/>
  <c r="M14" i="10"/>
  <c r="L14" i="10"/>
  <c r="J14" i="10"/>
  <c r="I14" i="10"/>
  <c r="G14" i="10"/>
  <c r="F14" i="10"/>
  <c r="P13" i="10"/>
  <c r="O13" i="10"/>
  <c r="M13" i="10"/>
  <c r="L13" i="10"/>
  <c r="J13" i="10"/>
  <c r="I13" i="10"/>
  <c r="G13" i="10"/>
  <c r="F13" i="10"/>
  <c r="P12" i="10"/>
  <c r="O12" i="10"/>
  <c r="M12" i="10"/>
  <c r="L12" i="10"/>
  <c r="J12" i="10"/>
  <c r="I12" i="10"/>
  <c r="G12" i="10"/>
  <c r="F12" i="10"/>
  <c r="P11" i="10"/>
  <c r="O11" i="10"/>
  <c r="M11" i="10"/>
  <c r="L11" i="10"/>
  <c r="J11" i="10"/>
  <c r="I11" i="10"/>
  <c r="G11" i="10"/>
  <c r="F11" i="10"/>
  <c r="P10" i="10"/>
  <c r="O10" i="10"/>
  <c r="M10" i="10"/>
  <c r="L10" i="10"/>
  <c r="J10" i="10"/>
  <c r="I10" i="10"/>
  <c r="G10" i="10"/>
  <c r="F10" i="10"/>
  <c r="I18" i="10" l="1"/>
  <c r="J18" i="10"/>
  <c r="L18" i="10"/>
  <c r="N18" i="9"/>
  <c r="K18" i="9"/>
  <c r="H18" i="9"/>
  <c r="F17" i="9"/>
  <c r="F16" i="9"/>
  <c r="G16" i="9" s="1"/>
  <c r="F15" i="9"/>
  <c r="G15" i="9" s="1"/>
  <c r="F14" i="9"/>
  <c r="G14" i="9" s="1"/>
  <c r="F13" i="9"/>
  <c r="G13" i="9" s="1"/>
  <c r="F12" i="9"/>
  <c r="G12" i="9" s="1"/>
  <c r="F11" i="9"/>
  <c r="G11" i="9" s="1"/>
  <c r="F10" i="9"/>
  <c r="G10" i="9" s="1"/>
  <c r="P18" i="9" l="1"/>
  <c r="O18" i="9"/>
  <c r="M18" i="9"/>
  <c r="L18" i="9"/>
  <c r="J18" i="9"/>
  <c r="I18" i="9"/>
  <c r="F18" i="9"/>
  <c r="G18" i="9" s="1"/>
  <c r="O11" i="8"/>
  <c r="O12" i="8"/>
  <c r="O13" i="8"/>
  <c r="O14" i="8"/>
  <c r="O15" i="8"/>
  <c r="O16" i="8"/>
  <c r="O17" i="8"/>
  <c r="O18" i="8"/>
  <c r="O10" i="8"/>
  <c r="L11" i="8"/>
  <c r="L12" i="8"/>
  <c r="L13" i="8"/>
  <c r="L14" i="8"/>
  <c r="L15" i="8"/>
  <c r="L16" i="8"/>
  <c r="L17" i="8"/>
  <c r="L10" i="8"/>
  <c r="I11" i="8"/>
  <c r="I12" i="8"/>
  <c r="I13" i="8"/>
  <c r="I14" i="8"/>
  <c r="I15" i="8"/>
  <c r="I16" i="8"/>
  <c r="I17" i="8"/>
  <c r="I10" i="8"/>
  <c r="P11" i="8"/>
  <c r="P12" i="8"/>
  <c r="P13" i="8"/>
  <c r="P14" i="8"/>
  <c r="P15" i="8"/>
  <c r="P16" i="8"/>
  <c r="P10" i="8"/>
  <c r="M11" i="8"/>
  <c r="M12" i="8"/>
  <c r="M13" i="8"/>
  <c r="M14" i="8"/>
  <c r="M15" i="8"/>
  <c r="M16" i="8"/>
  <c r="M10" i="8"/>
  <c r="J11" i="8"/>
  <c r="J12" i="8"/>
  <c r="J13" i="8"/>
  <c r="J14" i="8"/>
  <c r="J15" i="8"/>
  <c r="J16" i="8"/>
  <c r="J10" i="8"/>
  <c r="G14" i="8"/>
  <c r="N18" i="8"/>
  <c r="P18" i="8" s="1"/>
  <c r="K18" i="8"/>
  <c r="L18" i="8" s="1"/>
  <c r="H18" i="8"/>
  <c r="I18" i="8" s="1"/>
  <c r="F17" i="8"/>
  <c r="F16" i="8"/>
  <c r="G16" i="8" s="1"/>
  <c r="F15" i="8"/>
  <c r="G15" i="8" s="1"/>
  <c r="F14" i="8"/>
  <c r="F13" i="8"/>
  <c r="G13" i="8" s="1"/>
  <c r="F12" i="8"/>
  <c r="F11" i="8"/>
  <c r="G11" i="8" s="1"/>
  <c r="F10" i="8"/>
  <c r="G10" i="8" s="1"/>
  <c r="P11" i="4"/>
  <c r="P12" i="4"/>
  <c r="P13" i="4"/>
  <c r="P14" i="4"/>
  <c r="P15" i="4"/>
  <c r="P16" i="4"/>
  <c r="P10" i="4"/>
  <c r="O11" i="4"/>
  <c r="O12" i="4"/>
  <c r="O13" i="4"/>
  <c r="O14" i="4"/>
  <c r="O15" i="4"/>
  <c r="O16" i="4"/>
  <c r="O17" i="4"/>
  <c r="O10" i="4"/>
  <c r="M11" i="4"/>
  <c r="M12" i="4"/>
  <c r="M13" i="4"/>
  <c r="M14" i="4"/>
  <c r="M15" i="4"/>
  <c r="M16" i="4"/>
  <c r="M10" i="4"/>
  <c r="L11" i="4"/>
  <c r="L12" i="4"/>
  <c r="L13" i="4"/>
  <c r="L14" i="4"/>
  <c r="L15" i="4"/>
  <c r="L16" i="4"/>
  <c r="L17" i="4"/>
  <c r="L10" i="4"/>
  <c r="J11" i="4"/>
  <c r="J12" i="4"/>
  <c r="J13" i="4"/>
  <c r="J14" i="4"/>
  <c r="J15" i="4"/>
  <c r="J16" i="4"/>
  <c r="J10" i="4"/>
  <c r="I11" i="4"/>
  <c r="I12" i="4"/>
  <c r="I13" i="4"/>
  <c r="I14" i="4"/>
  <c r="I15" i="4"/>
  <c r="I16" i="4"/>
  <c r="I17" i="4"/>
  <c r="I10" i="4"/>
  <c r="O11" i="7"/>
  <c r="O12" i="7"/>
  <c r="O13" i="7"/>
  <c r="O14" i="7"/>
  <c r="O15" i="7"/>
  <c r="O16" i="7"/>
  <c r="O17" i="7"/>
  <c r="O10" i="7"/>
  <c r="I17" i="7"/>
  <c r="L17" i="7"/>
  <c r="L18" i="7"/>
  <c r="L11" i="7"/>
  <c r="L12" i="7"/>
  <c r="L13" i="7"/>
  <c r="L14" i="7"/>
  <c r="L15" i="7"/>
  <c r="L16" i="7"/>
  <c r="L10" i="7"/>
  <c r="I11" i="7"/>
  <c r="I12" i="7"/>
  <c r="I13" i="7"/>
  <c r="I14" i="7"/>
  <c r="I15" i="7"/>
  <c r="I16" i="7"/>
  <c r="I10" i="7"/>
  <c r="F16" i="7"/>
  <c r="F15" i="7"/>
  <c r="G15" i="4" s="1"/>
  <c r="F14" i="7"/>
  <c r="F13" i="7"/>
  <c r="F12" i="7"/>
  <c r="F11" i="7"/>
  <c r="F10" i="7"/>
  <c r="N18" i="7"/>
  <c r="O18" i="7" s="1"/>
  <c r="K18" i="7"/>
  <c r="H18" i="7"/>
  <c r="F18" i="7" s="1"/>
  <c r="F17" i="7"/>
  <c r="P11" i="5"/>
  <c r="P12" i="5"/>
  <c r="P13" i="5"/>
  <c r="P14" i="5"/>
  <c r="P15" i="5"/>
  <c r="P16" i="5"/>
  <c r="O11" i="5"/>
  <c r="O12" i="5"/>
  <c r="O13" i="5"/>
  <c r="O14" i="5"/>
  <c r="O15" i="5"/>
  <c r="O16" i="5"/>
  <c r="O17" i="5"/>
  <c r="L11" i="5"/>
  <c r="L12" i="5"/>
  <c r="L13" i="5"/>
  <c r="L14" i="5"/>
  <c r="L15" i="5"/>
  <c r="L16" i="5"/>
  <c r="L17" i="5"/>
  <c r="I11" i="5"/>
  <c r="I12" i="5"/>
  <c r="I13" i="5"/>
  <c r="I14" i="5"/>
  <c r="I15" i="5"/>
  <c r="I16" i="5"/>
  <c r="I17" i="5"/>
  <c r="N18" i="5"/>
  <c r="O18" i="5"/>
  <c r="K18" i="5"/>
  <c r="H18" i="5"/>
  <c r="J18" i="5" s="1"/>
  <c r="F17" i="5"/>
  <c r="M16" i="5"/>
  <c r="J16" i="5"/>
  <c r="F16" i="5"/>
  <c r="G16" i="5"/>
  <c r="M15" i="5"/>
  <c r="J15" i="5"/>
  <c r="F15" i="5"/>
  <c r="M14" i="5"/>
  <c r="J14" i="5"/>
  <c r="F14" i="5"/>
  <c r="M13" i="5"/>
  <c r="J13" i="5"/>
  <c r="F13" i="5"/>
  <c r="G13" i="5" s="1"/>
  <c r="M12" i="5"/>
  <c r="J12" i="5"/>
  <c r="F12" i="5"/>
  <c r="M11" i="5"/>
  <c r="J11" i="5"/>
  <c r="F11" i="5"/>
  <c r="G11" i="5" s="1"/>
  <c r="P10" i="5"/>
  <c r="O10" i="5"/>
  <c r="M10" i="5"/>
  <c r="L10" i="5"/>
  <c r="J10" i="5"/>
  <c r="I10" i="5"/>
  <c r="F10" i="5"/>
  <c r="G10" i="5" s="1"/>
  <c r="F17" i="3"/>
  <c r="F16" i="3"/>
  <c r="F15" i="3"/>
  <c r="F14" i="3"/>
  <c r="G14" i="5" s="1"/>
  <c r="F13" i="3"/>
  <c r="F12" i="3"/>
  <c r="G12" i="5" s="1"/>
  <c r="F11" i="3"/>
  <c r="F10" i="3"/>
  <c r="N18" i="3"/>
  <c r="K18" i="3"/>
  <c r="F18" i="3" s="1"/>
  <c r="F17" i="4"/>
  <c r="F11" i="4"/>
  <c r="G11" i="4"/>
  <c r="F12" i="4"/>
  <c r="G12" i="8" s="1"/>
  <c r="F13" i="4"/>
  <c r="G13" i="4" s="1"/>
  <c r="F14" i="4"/>
  <c r="G14" i="4" s="1"/>
  <c r="F15" i="4"/>
  <c r="F16" i="4"/>
  <c r="G16" i="4" s="1"/>
  <c r="F10" i="4"/>
  <c r="G10" i="4" s="1"/>
  <c r="N18" i="4"/>
  <c r="O18" i="4" s="1"/>
  <c r="K18" i="4"/>
  <c r="M18" i="4"/>
  <c r="H18" i="4"/>
  <c r="I18" i="4" s="1"/>
  <c r="I18" i="5"/>
  <c r="L18" i="5"/>
  <c r="P18" i="5"/>
  <c r="M18" i="5"/>
  <c r="G15" i="5"/>
  <c r="L18" i="4"/>
  <c r="F18" i="8" l="1"/>
  <c r="F18" i="5"/>
  <c r="G18" i="5" s="1"/>
  <c r="J18" i="4"/>
  <c r="G12" i="4"/>
  <c r="I18" i="7"/>
  <c r="F18" i="4"/>
  <c r="G18" i="4" s="1"/>
  <c r="P18" i="4"/>
  <c r="J18" i="8"/>
  <c r="M18" i="8"/>
  <c r="G18" i="8" l="1"/>
</calcChain>
</file>

<file path=xl/sharedStrings.xml><?xml version="1.0" encoding="utf-8"?>
<sst xmlns="http://schemas.openxmlformats.org/spreadsheetml/2006/main" count="264" uniqueCount="28">
  <si>
    <t>in %</t>
  </si>
  <si>
    <t>Anzahl</t>
  </si>
  <si>
    <t>Getötete</t>
  </si>
  <si>
    <t>Verunglückte</t>
  </si>
  <si>
    <t>insgesamt</t>
  </si>
  <si>
    <t>davon</t>
  </si>
  <si>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</si>
  <si>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</si>
  <si>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</si>
  <si>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</si>
  <si>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</si>
  <si>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</si>
  <si>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</si>
  <si>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Bayern insgesamt</t>
  </si>
  <si>
    <t>Veränderung
gegenüber
dem Vorjahr</t>
  </si>
  <si>
    <t>Schwer-
verletzte</t>
  </si>
  <si>
    <t>Leicht-
verletzte</t>
  </si>
  <si>
    <t>Gebiet</t>
  </si>
  <si>
    <t>- Vorläufige Ergebnisse -</t>
  </si>
  <si>
    <t>- Endgültige Ergebnisse -</t>
  </si>
  <si>
    <t>Verunglückte in Bayern im Jahr 2016 nach Regierungsbezirken</t>
  </si>
  <si>
    <t>Verunglückte in Bayern im Jahr 2017 nach Regierungsbezirken</t>
  </si>
  <si>
    <t>Verunglückte in Bayern im Jahr 2019 nach Regierungsbezirken</t>
  </si>
  <si>
    <t>Verunglückte in Bayern im Jahr 2020 nach Regierungsbezirken</t>
  </si>
  <si>
    <t>Verunglückte in Bayern im Jahr 2021 nach Regierungsbezirken</t>
  </si>
  <si>
    <t>Verunglückte in Bayern im Jahr 2022 nach Regierungsbezirken</t>
  </si>
  <si>
    <t>Verunglückte in Bayern im Jahr 2018 nach Regierungsbezirken</t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</si>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</sst>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\ *."/>
    <numFmt numFmtId="165" formatCode="0.0"/>
    <numFmt numFmtId="166" formatCode="#\ ###\ ###"/>
    <numFmt numFmtId="167" formatCode="####\ ###"/>
    <numFmt numFmtId="168" formatCode="####\ ###;\-####\ ###;\–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/>
    <xf numFmtId="165" fontId="3" fillId="0" borderId="0" xfId="0" applyNumberFormat="1" applyFont="1"/>
    <xf numFmtId="165" fontId="4" fillId="0" borderId="0" xfId="0" applyNumberFormat="1" applyFont="1"/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0" xfId="0" applyNumberFormat="1" applyFont="1"/>
    <xf numFmtId="166" fontId="1" fillId="0" borderId="0" xfId="0" applyNumberFormat="1" applyFont="1"/>
    <xf numFmtId="0" fontId="2" fillId="0" borderId="3" xfId="0" applyFont="1" applyBorder="1" applyAlignment="1">
      <alignment horizontal="center" vertical="center"/>
    </xf>
    <xf numFmtId="166" fontId="0" fillId="0" borderId="0" xfId="0" applyNumberFormat="1"/>
    <xf numFmtId="165" fontId="0" fillId="0" borderId="0" xfId="0" applyNumberFormat="1"/>
    <xf numFmtId="167" fontId="2" fillId="0" borderId="0" xfId="0" applyNumberFormat="1" applyFont="1"/>
    <xf numFmtId="167" fontId="1" fillId="0" borderId="0" xfId="0" applyNumberFormat="1" applyFont="1"/>
    <xf numFmtId="0" fontId="0" fillId="0" borderId="1" xfId="0" applyBorder="1" applyAlignment="1">
      <alignment horizontal="center" vertical="center"/>
    </xf>
    <xf numFmtId="168" fontId="1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 applyFill="1"/>
    <xf numFmtId="166" fontId="1" fillId="0" borderId="0" xfId="0" applyNumberFormat="1" applyFont="1" applyFill="1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7" fillId="0" borderId="0" xfId="0" applyFont="1" applyBorder="1"/>
    <xf numFmtId="164" fontId="7" fillId="0" borderId="0" xfId="0" applyNumberFormat="1" applyFont="1" applyAlignment="1">
      <alignment horizontal="left"/>
    </xf>
    <xf numFmtId="166" fontId="7" fillId="0" borderId="0" xfId="0" applyNumberFormat="1" applyFont="1" applyFill="1"/>
    <xf numFmtId="165" fontId="8" fillId="0" borderId="0" xfId="0" applyNumberFormat="1" applyFont="1"/>
    <xf numFmtId="0" fontId="7" fillId="0" borderId="0" xfId="0" applyFont="1" applyFill="1"/>
    <xf numFmtId="168" fontId="7" fillId="0" borderId="0" xfId="0" applyNumberFormat="1" applyFont="1"/>
    <xf numFmtId="166" fontId="9" fillId="0" borderId="0" xfId="0" applyNumberFormat="1" applyFont="1" applyFill="1"/>
    <xf numFmtId="167" fontId="7" fillId="0" borderId="0" xfId="0" applyNumberFormat="1" applyFont="1"/>
    <xf numFmtId="164" fontId="9" fillId="0" borderId="0" xfId="0" applyNumberFormat="1" applyFont="1" applyAlignment="1">
      <alignment horizontal="left"/>
    </xf>
    <xf numFmtId="0" fontId="9" fillId="0" borderId="2" xfId="0" applyFont="1" applyBorder="1"/>
    <xf numFmtId="165" fontId="10" fillId="0" borderId="0" xfId="0" applyNumberFormat="1" applyFont="1"/>
    <xf numFmtId="168" fontId="9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zoomScaleNormal="100" workbookViewId="0">
      <selection activeCell="H29" sqref="H29"/>
    </sheetView>
  </sheetViews>
  <sheetFormatPr baseColWidth="10" defaultRowHeight="12.75" x14ac:dyDescent="0.2"/>
  <cols>
    <col min="1" max="3" width="3.7109375" customWidth="1"/>
    <col min="4" max="4" width="8.28515625" customWidth="1"/>
    <col min="5" max="5" width="1" customWidth="1"/>
    <col min="6" max="7" width="11.7109375" customWidth="1"/>
    <col min="8" max="16" width="8.85546875" customWidth="1"/>
  </cols>
  <sheetData>
    <row r="1" spans="1:18" ht="19.899999999999999" customHeight="1" x14ac:dyDescent="0.2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8" x14ac:dyDescent="0.2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6" customHeight="1" x14ac:dyDescent="0.2"/>
    <row r="4" spans="1:18" ht="20.25" customHeight="1" x14ac:dyDescent="0.2">
      <c r="A4" s="53" t="s">
        <v>17</v>
      </c>
      <c r="B4" s="53"/>
      <c r="C4" s="53"/>
      <c r="D4" s="53"/>
      <c r="E4" s="54"/>
      <c r="F4" s="55" t="s">
        <v>3</v>
      </c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1:18" ht="20.25" customHeight="1" x14ac:dyDescent="0.2">
      <c r="A5" s="57"/>
      <c r="B5" s="57"/>
      <c r="C5" s="57"/>
      <c r="D5" s="57"/>
      <c r="E5" s="58"/>
      <c r="F5" s="55" t="s">
        <v>4</v>
      </c>
      <c r="G5" s="59" t="s">
        <v>14</v>
      </c>
      <c r="H5" s="55" t="s">
        <v>5</v>
      </c>
      <c r="I5" s="55"/>
      <c r="J5" s="55"/>
      <c r="K5" s="55"/>
      <c r="L5" s="55"/>
      <c r="M5" s="55"/>
      <c r="N5" s="55"/>
      <c r="O5" s="55"/>
      <c r="P5" s="60"/>
    </row>
    <row r="6" spans="1:18" ht="20.25" customHeight="1" x14ac:dyDescent="0.2">
      <c r="A6" s="57"/>
      <c r="B6" s="57"/>
      <c r="C6" s="57"/>
      <c r="D6" s="57"/>
      <c r="E6" s="58"/>
      <c r="F6" s="55"/>
      <c r="G6" s="61"/>
      <c r="H6" s="60" t="s">
        <v>2</v>
      </c>
      <c r="I6" s="62" t="s">
        <v>14</v>
      </c>
      <c r="J6" s="54"/>
      <c r="K6" s="62" t="s">
        <v>15</v>
      </c>
      <c r="L6" s="62" t="s">
        <v>14</v>
      </c>
      <c r="M6" s="54"/>
      <c r="N6" s="63" t="s">
        <v>16</v>
      </c>
      <c r="O6" s="62" t="s">
        <v>14</v>
      </c>
      <c r="P6" s="53"/>
    </row>
    <row r="7" spans="1:18" ht="20.25" customHeight="1" x14ac:dyDescent="0.2">
      <c r="A7" s="57"/>
      <c r="B7" s="57"/>
      <c r="C7" s="57"/>
      <c r="D7" s="57"/>
      <c r="E7" s="58"/>
      <c r="F7" s="55"/>
      <c r="G7" s="64"/>
      <c r="H7" s="65"/>
      <c r="I7" s="66"/>
      <c r="J7" s="67"/>
      <c r="K7" s="66"/>
      <c r="L7" s="66"/>
      <c r="M7" s="67"/>
      <c r="N7" s="63"/>
      <c r="O7" s="66"/>
      <c r="P7" s="68"/>
    </row>
    <row r="8" spans="1:18" ht="20.25" customHeight="1" x14ac:dyDescent="0.2">
      <c r="A8" s="68"/>
      <c r="B8" s="68"/>
      <c r="C8" s="68"/>
      <c r="D8" s="68"/>
      <c r="E8" s="67"/>
      <c r="F8" s="69" t="s">
        <v>1</v>
      </c>
      <c r="G8" s="69" t="s">
        <v>0</v>
      </c>
      <c r="H8" s="56" t="s">
        <v>1</v>
      </c>
      <c r="I8" s="70"/>
      <c r="J8" s="69" t="s">
        <v>0</v>
      </c>
      <c r="K8" s="56" t="s">
        <v>1</v>
      </c>
      <c r="L8" s="70"/>
      <c r="M8" s="69" t="s">
        <v>0</v>
      </c>
      <c r="N8" s="56" t="s">
        <v>1</v>
      </c>
      <c r="O8" s="70"/>
      <c r="P8" s="71" t="s">
        <v>0</v>
      </c>
      <c r="Q8" s="7"/>
    </row>
    <row r="9" spans="1:18" x14ac:dyDescent="0.2">
      <c r="A9" s="72"/>
      <c r="B9" s="72"/>
      <c r="C9" s="72"/>
      <c r="D9" s="72"/>
      <c r="E9" s="73"/>
      <c r="F9" s="74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8" x14ac:dyDescent="0.2">
      <c r="A10" s="75" t="s">
        <v>6</v>
      </c>
      <c r="B10" s="75"/>
      <c r="C10" s="75"/>
      <c r="D10" s="75"/>
      <c r="E10" s="73"/>
      <c r="F10" s="76">
        <f>SUM(H10+K10+N10)</f>
        <v>22780</v>
      </c>
      <c r="G10" s="77">
        <f>SUM(F10-PM_Hilfstab2021!F10)/PM_Hilfstab2021!F10%</f>
        <v>8.9274613876536133</v>
      </c>
      <c r="H10" s="78">
        <v>163</v>
      </c>
      <c r="I10" s="79">
        <f>SUM(H10-PM_Hilfstab2021!H10)</f>
        <v>29</v>
      </c>
      <c r="J10" s="77">
        <f>SUM(H10-PM_Hilfstab2021!H10)/PM_Hilfstab2021!H10%</f>
        <v>21.641791044776117</v>
      </c>
      <c r="K10" s="76">
        <v>3347</v>
      </c>
      <c r="L10" s="79">
        <f>SUM(K10-PM_Hilfstab2021!K10)</f>
        <v>10</v>
      </c>
      <c r="M10" s="77">
        <f>SUM(K10-PM_Hilfstab2021!K10)/PM_Hilfstab2021!K10%</f>
        <v>0.29967036260113877</v>
      </c>
      <c r="N10" s="76">
        <v>19270</v>
      </c>
      <c r="O10" s="79">
        <f>SUM(N10-PM_Hilfstab2021!N10)</f>
        <v>1828</v>
      </c>
      <c r="P10" s="77">
        <f>SUM(N10-PM_Hilfstab2021!N10)/PM_Hilfstab2021!N10%</f>
        <v>10.480449489737417</v>
      </c>
      <c r="R10" s="13"/>
    </row>
    <row r="11" spans="1:18" x14ac:dyDescent="0.2">
      <c r="A11" s="75" t="s">
        <v>7</v>
      </c>
      <c r="B11" s="75"/>
      <c r="C11" s="75"/>
      <c r="D11" s="75"/>
      <c r="E11" s="73"/>
      <c r="F11" s="76">
        <f t="shared" ref="F11:F18" si="0">SUM(H11+K11+N11)</f>
        <v>6061</v>
      </c>
      <c r="G11" s="77">
        <f>SUM(F11-PM_Hilfstab2021!F11)/PM_Hilfstab2021!F11%</f>
        <v>7.4645390070921991</v>
      </c>
      <c r="H11" s="76">
        <v>68</v>
      </c>
      <c r="I11" s="79">
        <f>SUM(H11-PM_Hilfstab2021!H11)</f>
        <v>19</v>
      </c>
      <c r="J11" s="77">
        <f>SUM(H11-PM_Hilfstab2021!H11)/PM_Hilfstab2021!H11%</f>
        <v>38.775510204081634</v>
      </c>
      <c r="K11" s="76">
        <v>939</v>
      </c>
      <c r="L11" s="79">
        <f>SUM(K11-PM_Hilfstab2021!K11)</f>
        <v>-93</v>
      </c>
      <c r="M11" s="77">
        <f>SUM(K11-PM_Hilfstab2021!K11)/PM_Hilfstab2021!K11%</f>
        <v>-9.0116279069767433</v>
      </c>
      <c r="N11" s="76">
        <v>5054</v>
      </c>
      <c r="O11" s="79">
        <f>SUM(N11-PM_Hilfstab2021!N11)</f>
        <v>495</v>
      </c>
      <c r="P11" s="77">
        <f>SUM(N11-PM_Hilfstab2021!N11)/PM_Hilfstab2021!N11%</f>
        <v>10.857644220223733</v>
      </c>
      <c r="R11" s="13"/>
    </row>
    <row r="12" spans="1:18" x14ac:dyDescent="0.2">
      <c r="A12" s="75" t="s">
        <v>8</v>
      </c>
      <c r="B12" s="75"/>
      <c r="C12" s="75"/>
      <c r="D12" s="75"/>
      <c r="E12" s="73"/>
      <c r="F12" s="76">
        <f t="shared" si="0"/>
        <v>5201</v>
      </c>
      <c r="G12" s="77">
        <f>SUM(F12-PM_Hilfstab2021!F12)/PM_Hilfstab2021!F12%</f>
        <v>5.9266802443991855</v>
      </c>
      <c r="H12" s="76">
        <v>41</v>
      </c>
      <c r="I12" s="79">
        <f>SUM(H12-PM_Hilfstab2021!H12)</f>
        <v>-10</v>
      </c>
      <c r="J12" s="77">
        <f>SUM(H12-PM_Hilfstab2021!H12)/PM_Hilfstab2021!H12%</f>
        <v>-19.607843137254903</v>
      </c>
      <c r="K12" s="76">
        <v>912</v>
      </c>
      <c r="L12" s="79">
        <f>SUM(K12-PM_Hilfstab2021!K12)</f>
        <v>74</v>
      </c>
      <c r="M12" s="77">
        <f>SUM(K12-PM_Hilfstab2021!K12)/PM_Hilfstab2021!K12%</f>
        <v>8.8305489260143197</v>
      </c>
      <c r="N12" s="76">
        <v>4248</v>
      </c>
      <c r="O12" s="79">
        <f>SUM(N12-PM_Hilfstab2021!N12)</f>
        <v>227</v>
      </c>
      <c r="P12" s="77">
        <f>SUM(N12-PM_Hilfstab2021!N12)/PM_Hilfstab2021!N12%</f>
        <v>5.6453618502859984</v>
      </c>
      <c r="R12" s="13"/>
    </row>
    <row r="13" spans="1:18" x14ac:dyDescent="0.2">
      <c r="A13" s="75" t="s">
        <v>9</v>
      </c>
      <c r="B13" s="75"/>
      <c r="C13" s="75"/>
      <c r="D13" s="75"/>
      <c r="E13" s="73"/>
      <c r="F13" s="76">
        <f t="shared" si="0"/>
        <v>4870</v>
      </c>
      <c r="G13" s="77">
        <f>SUM(F13-PM_Hilfstab2021!F13)/PM_Hilfstab2021!F13%</f>
        <v>13.466915191053122</v>
      </c>
      <c r="H13" s="76">
        <v>50</v>
      </c>
      <c r="I13" s="79">
        <f>SUM(H13-PM_Hilfstab2021!H13)</f>
        <v>25</v>
      </c>
      <c r="J13" s="77">
        <f>SUM(H13-PM_Hilfstab2021!H13)/PM_Hilfstab2021!H13%</f>
        <v>100</v>
      </c>
      <c r="K13" s="76">
        <v>886</v>
      </c>
      <c r="L13" s="79">
        <f>SUM(K13-PM_Hilfstab2021!K13)</f>
        <v>58</v>
      </c>
      <c r="M13" s="77">
        <f>SUM(K13-PM_Hilfstab2021!K13)/PM_Hilfstab2021!K13%</f>
        <v>7.004830917874397</v>
      </c>
      <c r="N13" s="76">
        <v>3934</v>
      </c>
      <c r="O13" s="79">
        <f>SUM(N13-PM_Hilfstab2021!N13)</f>
        <v>495</v>
      </c>
      <c r="P13" s="77">
        <f>SUM(N13-PM_Hilfstab2021!N13)/PM_Hilfstab2021!N13%</f>
        <v>14.393719104390811</v>
      </c>
      <c r="R13" s="13"/>
    </row>
    <row r="14" spans="1:18" x14ac:dyDescent="0.2">
      <c r="A14" s="75" t="s">
        <v>10</v>
      </c>
      <c r="B14" s="75"/>
      <c r="C14" s="75"/>
      <c r="D14" s="75"/>
      <c r="E14" s="73"/>
      <c r="F14" s="76">
        <f t="shared" si="0"/>
        <v>8202</v>
      </c>
      <c r="G14" s="77">
        <f>SUM(F14-PM_Hilfstab2021!F14)/PM_Hilfstab2021!F14%</f>
        <v>10.256754940180132</v>
      </c>
      <c r="H14" s="76">
        <v>60</v>
      </c>
      <c r="I14" s="79">
        <f>SUM(H14-PM_Hilfstab2021!H14)</f>
        <v>-7</v>
      </c>
      <c r="J14" s="77">
        <f>SUM(H14-PM_Hilfstab2021!H14)/PM_Hilfstab2021!H14%</f>
        <v>-10.44776119402985</v>
      </c>
      <c r="K14" s="76">
        <v>1214</v>
      </c>
      <c r="L14" s="79">
        <f>SUM(K14-PM_Hilfstab2021!K14)</f>
        <v>-3</v>
      </c>
      <c r="M14" s="77">
        <f>SUM(K14-PM_Hilfstab2021!K14)/PM_Hilfstab2021!K14%</f>
        <v>-0.24650780608052589</v>
      </c>
      <c r="N14" s="76">
        <v>6928</v>
      </c>
      <c r="O14" s="79">
        <f>SUM(N14-PM_Hilfstab2021!N14)</f>
        <v>773</v>
      </c>
      <c r="P14" s="77">
        <f>SUM(N14-PM_Hilfstab2021!N14)/PM_Hilfstab2021!N14%</f>
        <v>12.558895207148661</v>
      </c>
      <c r="R14" s="13"/>
    </row>
    <row r="15" spans="1:18" x14ac:dyDescent="0.2">
      <c r="A15" s="75" t="s">
        <v>11</v>
      </c>
      <c r="B15" s="75"/>
      <c r="C15" s="75"/>
      <c r="D15" s="75"/>
      <c r="E15" s="73"/>
      <c r="F15" s="76">
        <f t="shared" si="0"/>
        <v>5479</v>
      </c>
      <c r="G15" s="77">
        <f>SUM(F15-PM_Hilfstab2021!F15)/PM_Hilfstab2021!F15%</f>
        <v>9.0565286624203818</v>
      </c>
      <c r="H15" s="76">
        <v>55</v>
      </c>
      <c r="I15" s="79">
        <f>SUM(H15-PM_Hilfstab2021!H15)</f>
        <v>5</v>
      </c>
      <c r="J15" s="77">
        <f>SUM(H15-PM_Hilfstab2021!H15)/PM_Hilfstab2021!H15%</f>
        <v>10</v>
      </c>
      <c r="K15" s="76">
        <v>1082</v>
      </c>
      <c r="L15" s="79">
        <f>SUM(K15-PM_Hilfstab2021!K15)</f>
        <v>3</v>
      </c>
      <c r="M15" s="77">
        <f>SUM(K15-PM_Hilfstab2021!K15)/PM_Hilfstab2021!K15%</f>
        <v>0.27803521779425394</v>
      </c>
      <c r="N15" s="76">
        <v>4342</v>
      </c>
      <c r="O15" s="79">
        <f>SUM(N15-PM_Hilfstab2021!N15)</f>
        <v>447</v>
      </c>
      <c r="P15" s="77">
        <f>SUM(N15-PM_Hilfstab2021!N15)/PM_Hilfstab2021!N15%</f>
        <v>11.476251604621309</v>
      </c>
      <c r="R15" s="13"/>
    </row>
    <row r="16" spans="1:18" x14ac:dyDescent="0.2">
      <c r="A16" s="75" t="s">
        <v>12</v>
      </c>
      <c r="B16" s="75"/>
      <c r="C16" s="75"/>
      <c r="D16" s="75"/>
      <c r="E16" s="73"/>
      <c r="F16" s="76">
        <f t="shared" si="0"/>
        <v>9707</v>
      </c>
      <c r="G16" s="77">
        <f>SUM(F16-PM_Hilfstab2021!F16)/PM_Hilfstab2021!F16%</f>
        <v>8.9694656488549622</v>
      </c>
      <c r="H16" s="76">
        <v>82</v>
      </c>
      <c r="I16" s="79">
        <f>SUM(H16-PM_Hilfstab2021!H16)</f>
        <v>15</v>
      </c>
      <c r="J16" s="77">
        <f>SUM(H16-PM_Hilfstab2021!H16)/PM_Hilfstab2021!H16%</f>
        <v>22.388059701492537</v>
      </c>
      <c r="K16" s="76">
        <v>1405</v>
      </c>
      <c r="L16" s="79">
        <f>SUM(K16-PM_Hilfstab2021!K16)</f>
        <v>-67</v>
      </c>
      <c r="M16" s="77">
        <f>SUM(K16-PM_Hilfstab2021!K16)/PM_Hilfstab2021!K16%</f>
        <v>-4.5516304347826084</v>
      </c>
      <c r="N16" s="76">
        <v>8220</v>
      </c>
      <c r="O16" s="79">
        <f>SUM(N16-PM_Hilfstab2021!N16)</f>
        <v>851</v>
      </c>
      <c r="P16" s="77">
        <f>SUM(N16-PM_Hilfstab2021!N16)/PM_Hilfstab2021!N16%</f>
        <v>11.548378341701724</v>
      </c>
      <c r="R16" s="13"/>
    </row>
    <row r="17" spans="1:18" x14ac:dyDescent="0.2">
      <c r="A17" s="72"/>
      <c r="B17" s="72"/>
      <c r="C17" s="72"/>
      <c r="D17" s="72"/>
      <c r="E17" s="73"/>
      <c r="F17" s="76">
        <f t="shared" si="0"/>
        <v>0</v>
      </c>
      <c r="G17" s="77"/>
      <c r="H17" s="80">
        <v>0</v>
      </c>
      <c r="I17" s="81">
        <f>SUM(H17-PM_Hilfstab2021!H17)</f>
        <v>0</v>
      </c>
      <c r="J17" s="77"/>
      <c r="K17" s="80">
        <v>0</v>
      </c>
      <c r="L17" s="81">
        <f>SUM(K17-PM_Hilfstab2021!K17)</f>
        <v>0</v>
      </c>
      <c r="M17" s="77"/>
      <c r="N17" s="80">
        <v>0</v>
      </c>
      <c r="O17" s="81">
        <f>SUM(N17-PM_Hilfstab2021!N17)</f>
        <v>0</v>
      </c>
      <c r="P17" s="77"/>
      <c r="R17" s="13"/>
    </row>
    <row r="18" spans="1:18" s="1" customFormat="1" x14ac:dyDescent="0.2">
      <c r="A18" s="82" t="s">
        <v>13</v>
      </c>
      <c r="B18" s="82"/>
      <c r="C18" s="82"/>
      <c r="D18" s="82"/>
      <c r="E18" s="83"/>
      <c r="F18" s="80">
        <f t="shared" si="0"/>
        <v>62300</v>
      </c>
      <c r="G18" s="84">
        <f>SUM(F18-PM_Hilfstab2021!F18)/PM_Hilfstab2021!F18%</f>
        <v>9.057171865700381</v>
      </c>
      <c r="H18" s="80">
        <f>SUM(H10:H17)</f>
        <v>519</v>
      </c>
      <c r="I18" s="85">
        <f>SUM(H18-PM_Hilfstab2021!H18)</f>
        <v>76</v>
      </c>
      <c r="J18" s="84">
        <f>SUM(H18-PM_Hilfstab2021!H18)/PM_Hilfstab2021!H18%</f>
        <v>17.155756207674944</v>
      </c>
      <c r="K18" s="80">
        <f>SUM(K10:K17)</f>
        <v>9785</v>
      </c>
      <c r="L18" s="85">
        <f>SUM(K18-PM_Hilfstab2021!K18)</f>
        <v>-18</v>
      </c>
      <c r="M18" s="84">
        <f>SUM(K18-PM_Hilfstab2021!K18)/PM_Hilfstab2021!K18%</f>
        <v>-0.18361726002244211</v>
      </c>
      <c r="N18" s="80">
        <f>SUM(N10:N17)</f>
        <v>51996</v>
      </c>
      <c r="O18" s="85">
        <f>SUM(N18-PM_Hilfstab2021!N18)</f>
        <v>5116</v>
      </c>
      <c r="P18" s="84">
        <f>SUM(N18-PM_Hilfstab2021!N18)/PM_Hilfstab2021!N18%</f>
        <v>10.91296928327645</v>
      </c>
      <c r="R18" s="13"/>
    </row>
    <row r="19" spans="1:18" x14ac:dyDescent="0.2">
      <c r="P19" s="6"/>
    </row>
    <row r="20" spans="1:18" x14ac:dyDescent="0.2">
      <c r="P20" s="52" t="s">
        <v>27</v>
      </c>
    </row>
  </sheetData>
  <mergeCells count="24">
    <mergeCell ref="A16:D16"/>
    <mergeCell ref="A18:D18"/>
    <mergeCell ref="A10:D10"/>
    <mergeCell ref="A11:D11"/>
    <mergeCell ref="A12:D12"/>
    <mergeCell ref="A13:D13"/>
    <mergeCell ref="A14:D14"/>
    <mergeCell ref="A15:D15"/>
    <mergeCell ref="A1:P1"/>
    <mergeCell ref="A2:P2"/>
    <mergeCell ref="A4:E8"/>
    <mergeCell ref="F4:P4"/>
    <mergeCell ref="F5:F7"/>
    <mergeCell ref="G5:G7"/>
    <mergeCell ref="H5:P5"/>
    <mergeCell ref="H6:H7"/>
    <mergeCell ref="I6:J7"/>
    <mergeCell ref="K6:K7"/>
    <mergeCell ref="L6:M7"/>
    <mergeCell ref="N6:N7"/>
    <mergeCell ref="O6:P7"/>
    <mergeCell ref="H8:I8"/>
    <mergeCell ref="K8:L8"/>
    <mergeCell ref="N8:O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D3DC-211C-4832-BF07-D02AD3A99875}">
  <dimension ref="A1:R19"/>
  <sheetViews>
    <sheetView workbookViewId="0">
      <selection sqref="A1:P1"/>
    </sheetView>
  </sheetViews>
  <sheetFormatPr baseColWidth="10" defaultRowHeight="12.75" x14ac:dyDescent="0.2"/>
  <cols>
    <col min="1" max="3" width="3.7109375" customWidth="1"/>
    <col min="4" max="4" width="8.28515625" customWidth="1"/>
    <col min="5" max="5" width="1" customWidth="1"/>
    <col min="6" max="7" width="11.7109375" customWidth="1"/>
    <col min="8" max="16" width="8.85546875" customWidth="1"/>
  </cols>
  <sheetData>
    <row r="1" spans="1:18" ht="19.899999999999999" customHeight="1" x14ac:dyDescent="0.2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8" x14ac:dyDescent="0.2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6" customHeight="1" x14ac:dyDescent="0.2"/>
    <row r="4" spans="1:18" ht="20.25" customHeight="1" x14ac:dyDescent="0.2">
      <c r="A4" s="26" t="s">
        <v>17</v>
      </c>
      <c r="B4" s="27"/>
      <c r="C4" s="27"/>
      <c r="D4" s="27"/>
      <c r="E4" s="28"/>
      <c r="F4" s="33" t="s">
        <v>3</v>
      </c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8" ht="20.25" customHeight="1" x14ac:dyDescent="0.2">
      <c r="A5" s="29"/>
      <c r="B5" s="29"/>
      <c r="C5" s="29"/>
      <c r="D5" s="29"/>
      <c r="E5" s="30"/>
      <c r="F5" s="33" t="s">
        <v>4</v>
      </c>
      <c r="G5" s="35" t="s">
        <v>14</v>
      </c>
      <c r="H5" s="33" t="s">
        <v>5</v>
      </c>
      <c r="I5" s="33"/>
      <c r="J5" s="33"/>
      <c r="K5" s="33"/>
      <c r="L5" s="33"/>
      <c r="M5" s="33"/>
      <c r="N5" s="33"/>
      <c r="O5" s="33"/>
      <c r="P5" s="38"/>
    </row>
    <row r="6" spans="1:18" ht="20.25" customHeight="1" x14ac:dyDescent="0.2">
      <c r="A6" s="29"/>
      <c r="B6" s="29"/>
      <c r="C6" s="29"/>
      <c r="D6" s="29"/>
      <c r="E6" s="30"/>
      <c r="F6" s="33"/>
      <c r="G6" s="36"/>
      <c r="H6" s="38" t="s">
        <v>2</v>
      </c>
      <c r="I6" s="40" t="s">
        <v>14</v>
      </c>
      <c r="J6" s="41"/>
      <c r="K6" s="40" t="s">
        <v>15</v>
      </c>
      <c r="L6" s="40" t="s">
        <v>14</v>
      </c>
      <c r="M6" s="41"/>
      <c r="N6" s="45" t="s">
        <v>16</v>
      </c>
      <c r="O6" s="40" t="s">
        <v>14</v>
      </c>
      <c r="P6" s="26"/>
    </row>
    <row r="7" spans="1:18" ht="20.25" customHeight="1" x14ac:dyDescent="0.2">
      <c r="A7" s="29"/>
      <c r="B7" s="29"/>
      <c r="C7" s="29"/>
      <c r="D7" s="29"/>
      <c r="E7" s="30"/>
      <c r="F7" s="33"/>
      <c r="G7" s="37"/>
      <c r="H7" s="39"/>
      <c r="I7" s="42"/>
      <c r="J7" s="43"/>
      <c r="K7" s="44"/>
      <c r="L7" s="42"/>
      <c r="M7" s="43"/>
      <c r="N7" s="46"/>
      <c r="O7" s="42"/>
      <c r="P7" s="47"/>
    </row>
    <row r="8" spans="1:18" ht="20.25" customHeight="1" x14ac:dyDescent="0.2">
      <c r="A8" s="31"/>
      <c r="B8" s="31"/>
      <c r="C8" s="31"/>
      <c r="D8" s="31"/>
      <c r="E8" s="32"/>
      <c r="F8" s="17" t="s">
        <v>1</v>
      </c>
      <c r="G8" s="9" t="s">
        <v>0</v>
      </c>
      <c r="H8" s="34" t="s">
        <v>1</v>
      </c>
      <c r="I8" s="48"/>
      <c r="J8" s="9" t="s">
        <v>0</v>
      </c>
      <c r="K8" s="34" t="s">
        <v>1</v>
      </c>
      <c r="L8" s="48"/>
      <c r="M8" s="9" t="s">
        <v>0</v>
      </c>
      <c r="N8" s="34" t="s">
        <v>1</v>
      </c>
      <c r="O8" s="48"/>
      <c r="P8" s="12" t="s">
        <v>0</v>
      </c>
      <c r="Q8" s="7"/>
    </row>
    <row r="9" spans="1:18" x14ac:dyDescent="0.2">
      <c r="E9" s="3"/>
      <c r="F9" s="7"/>
    </row>
    <row r="10" spans="1:18" x14ac:dyDescent="0.2">
      <c r="A10" s="49" t="s">
        <v>6</v>
      </c>
      <c r="B10" s="49"/>
      <c r="C10" s="49"/>
      <c r="D10" s="49"/>
      <c r="E10" s="3"/>
      <c r="F10" s="20">
        <f>SUM(H10+K10+N10)</f>
        <v>20913</v>
      </c>
      <c r="G10" s="6">
        <f>SUM(F10-PM_Hilfstab2020!F10)/PM_Hilfstab2020!F10%</f>
        <v>-1.738476718507729</v>
      </c>
      <c r="H10" s="22">
        <v>134</v>
      </c>
      <c r="I10" s="19">
        <f>SUM(H10-PM_Hilfstab2020!H10)</f>
        <v>-35</v>
      </c>
      <c r="J10" s="6">
        <f>SUM(H10-PM_Hilfstab2020!H10)/PM_Hilfstab2020!H10%</f>
        <v>-20.710059171597635</v>
      </c>
      <c r="K10" s="20">
        <v>3337</v>
      </c>
      <c r="L10" s="19">
        <f>SUM(K10-PM_Hilfstab2020!K10)</f>
        <v>-201</v>
      </c>
      <c r="M10" s="6">
        <f>SUM(K10-PM_Hilfstab2020!K10)/PM_Hilfstab2020!K10%</f>
        <v>-5.6811758055398522</v>
      </c>
      <c r="N10" s="20">
        <v>17442</v>
      </c>
      <c r="O10" s="19">
        <f>SUM(N10-PM_Hilfstab2020!N10)</f>
        <v>-134</v>
      </c>
      <c r="P10" s="6">
        <f>SUM(N10-PM_Hilfstab2020!N10)/PM_Hilfstab2020!N10%</f>
        <v>-0.76240327719617662</v>
      </c>
      <c r="R10" s="13"/>
    </row>
    <row r="11" spans="1:18" x14ac:dyDescent="0.2">
      <c r="A11" s="49" t="s">
        <v>7</v>
      </c>
      <c r="B11" s="49"/>
      <c r="C11" s="49"/>
      <c r="D11" s="49"/>
      <c r="E11" s="3"/>
      <c r="F11" s="20">
        <f t="shared" ref="F11:F18" si="0">SUM(H11+K11+N11)</f>
        <v>5640</v>
      </c>
      <c r="G11" s="6">
        <f>SUM(F11-PM_Hilfstab2020!F11)/PM_Hilfstab2020!F11%</f>
        <v>2.9760817966039803</v>
      </c>
      <c r="H11" s="20">
        <v>49</v>
      </c>
      <c r="I11" s="19">
        <f>SUM(H11-PM_Hilfstab2020!H11)</f>
        <v>-18</v>
      </c>
      <c r="J11" s="6">
        <f>SUM(H11-PM_Hilfstab2020!H11)/PM_Hilfstab2020!H11%</f>
        <v>-26.865671641791042</v>
      </c>
      <c r="K11" s="20">
        <v>1032</v>
      </c>
      <c r="L11" s="19">
        <f>SUM(K11-PM_Hilfstab2020!K11)</f>
        <v>61</v>
      </c>
      <c r="M11" s="6">
        <f>SUM(K11-PM_Hilfstab2020!K11)/PM_Hilfstab2020!K11%</f>
        <v>6.2821833161688971</v>
      </c>
      <c r="N11" s="20">
        <v>4559</v>
      </c>
      <c r="O11" s="19">
        <f>SUM(N11-PM_Hilfstab2020!N11)</f>
        <v>120</v>
      </c>
      <c r="P11" s="6">
        <f>SUM(N11-PM_Hilfstab2020!N11)/PM_Hilfstab2020!N11%</f>
        <v>2.7033115566569048</v>
      </c>
      <c r="R11" s="13"/>
    </row>
    <row r="12" spans="1:18" x14ac:dyDescent="0.2">
      <c r="A12" s="49" t="s">
        <v>8</v>
      </c>
      <c r="B12" s="49"/>
      <c r="C12" s="49"/>
      <c r="D12" s="49"/>
      <c r="E12" s="3"/>
      <c r="F12" s="20">
        <f t="shared" si="0"/>
        <v>4910</v>
      </c>
      <c r="G12" s="6">
        <f>SUM(F12-PM_Hilfstab2020!F12)/PM_Hilfstab2020!F12%</f>
        <v>0.73861304883052936</v>
      </c>
      <c r="H12" s="20">
        <v>51</v>
      </c>
      <c r="I12" s="19">
        <f>SUM(H12-PM_Hilfstab2020!H12)</f>
        <v>4</v>
      </c>
      <c r="J12" s="6">
        <f>SUM(H12-PM_Hilfstab2020!H12)/PM_Hilfstab2020!H12%</f>
        <v>8.5106382978723403</v>
      </c>
      <c r="K12" s="20">
        <v>838</v>
      </c>
      <c r="L12" s="19">
        <f>SUM(K12-PM_Hilfstab2020!K12)</f>
        <v>-70</v>
      </c>
      <c r="M12" s="6">
        <f>SUM(K12-PM_Hilfstab2020!K12)/PM_Hilfstab2020!K12%</f>
        <v>-7.7092511013215859</v>
      </c>
      <c r="N12" s="20">
        <v>4021</v>
      </c>
      <c r="O12" s="19">
        <f>SUM(N12-PM_Hilfstab2020!N12)</f>
        <v>102</v>
      </c>
      <c r="P12" s="6">
        <f>SUM(N12-PM_Hilfstab2020!N12)/PM_Hilfstab2020!N12%</f>
        <v>2.6027047716254148</v>
      </c>
      <c r="R12" s="13"/>
    </row>
    <row r="13" spans="1:18" x14ac:dyDescent="0.2">
      <c r="A13" s="49" t="s">
        <v>9</v>
      </c>
      <c r="B13" s="49"/>
      <c r="C13" s="49"/>
      <c r="D13" s="49"/>
      <c r="E13" s="3"/>
      <c r="F13" s="20">
        <f t="shared" si="0"/>
        <v>4292</v>
      </c>
      <c r="G13" s="6">
        <f>SUM(F13-PM_Hilfstab2020!F13)/PM_Hilfstab2020!F13%</f>
        <v>-0.57910586055130875</v>
      </c>
      <c r="H13" s="20">
        <v>25</v>
      </c>
      <c r="I13" s="19">
        <f>SUM(H13-PM_Hilfstab2020!H13)</f>
        <v>-9</v>
      </c>
      <c r="J13" s="6">
        <f>SUM(H13-PM_Hilfstab2020!H13)/PM_Hilfstab2020!H13%</f>
        <v>-26.470588235294116</v>
      </c>
      <c r="K13" s="20">
        <v>828</v>
      </c>
      <c r="L13" s="19">
        <f>SUM(K13-PM_Hilfstab2020!K13)</f>
        <v>-16</v>
      </c>
      <c r="M13" s="6">
        <f>SUM(K13-PM_Hilfstab2020!K13)/PM_Hilfstab2020!K13%</f>
        <v>-1.8957345971563981</v>
      </c>
      <c r="N13" s="20">
        <v>3439</v>
      </c>
      <c r="O13" s="19">
        <f>SUM(N13-PM_Hilfstab2020!N13)</f>
        <v>0</v>
      </c>
      <c r="P13" s="6">
        <f>SUM(N13-PM_Hilfstab2020!N13)/PM_Hilfstab2020!N13%</f>
        <v>0</v>
      </c>
      <c r="R13" s="13"/>
    </row>
    <row r="14" spans="1:18" x14ac:dyDescent="0.2">
      <c r="A14" s="49" t="s">
        <v>10</v>
      </c>
      <c r="B14" s="49"/>
      <c r="C14" s="49"/>
      <c r="D14" s="49"/>
      <c r="E14" s="3"/>
      <c r="F14" s="20">
        <f t="shared" si="0"/>
        <v>7439</v>
      </c>
      <c r="G14" s="6">
        <f>SUM(F14-PM_Hilfstab2020!F14)/PM_Hilfstab2020!F14%</f>
        <v>-2.1956350249802785</v>
      </c>
      <c r="H14" s="20">
        <v>67</v>
      </c>
      <c r="I14" s="19">
        <f>SUM(H14-PM_Hilfstab2020!H14)</f>
        <v>16</v>
      </c>
      <c r="J14" s="6">
        <f>SUM(H14-PM_Hilfstab2020!H14)/PM_Hilfstab2020!H14%</f>
        <v>31.372549019607842</v>
      </c>
      <c r="K14" s="20">
        <v>1217</v>
      </c>
      <c r="L14" s="19">
        <f>SUM(K14-PM_Hilfstab2020!K14)</f>
        <v>-28</v>
      </c>
      <c r="M14" s="6">
        <f>SUM(K14-PM_Hilfstab2020!K14)/PM_Hilfstab2020!K14%</f>
        <v>-2.248995983935743</v>
      </c>
      <c r="N14" s="20">
        <v>6155</v>
      </c>
      <c r="O14" s="19">
        <f>SUM(N14-PM_Hilfstab2020!N14)</f>
        <v>-155</v>
      </c>
      <c r="P14" s="6">
        <f>SUM(N14-PM_Hilfstab2020!N14)/PM_Hilfstab2020!N14%</f>
        <v>-2.4564183835182249</v>
      </c>
      <c r="R14" s="13"/>
    </row>
    <row r="15" spans="1:18" x14ac:dyDescent="0.2">
      <c r="A15" s="49" t="s">
        <v>11</v>
      </c>
      <c r="B15" s="49"/>
      <c r="C15" s="49"/>
      <c r="D15" s="49"/>
      <c r="E15" s="3"/>
      <c r="F15" s="20">
        <f t="shared" si="0"/>
        <v>5024</v>
      </c>
      <c r="G15" s="6">
        <f>SUM(F15-PM_Hilfstab2020!F15)/PM_Hilfstab2020!F15%</f>
        <v>-1.3548007068525427</v>
      </c>
      <c r="H15" s="20">
        <v>50</v>
      </c>
      <c r="I15" s="19">
        <f>SUM(H15-PM_Hilfstab2020!H15)</f>
        <v>5</v>
      </c>
      <c r="J15" s="6">
        <f>SUM(H15-PM_Hilfstab2020!H15)/PM_Hilfstab2020!H15%</f>
        <v>11.111111111111111</v>
      </c>
      <c r="K15" s="20">
        <v>1079</v>
      </c>
      <c r="L15" s="19">
        <f>SUM(K15-PM_Hilfstab2020!K15)</f>
        <v>-35</v>
      </c>
      <c r="M15" s="6">
        <f>SUM(K15-PM_Hilfstab2020!K15)/PM_Hilfstab2020!K15%</f>
        <v>-3.141831238779174</v>
      </c>
      <c r="N15" s="20">
        <v>3895</v>
      </c>
      <c r="O15" s="19">
        <f>SUM(N15-PM_Hilfstab2020!N15)</f>
        <v>-39</v>
      </c>
      <c r="P15" s="6">
        <f>SUM(N15-PM_Hilfstab2020!N15)/PM_Hilfstab2020!N15%</f>
        <v>-0.99135739705134718</v>
      </c>
      <c r="R15" s="13"/>
    </row>
    <row r="16" spans="1:18" x14ac:dyDescent="0.2">
      <c r="A16" s="49" t="s">
        <v>12</v>
      </c>
      <c r="B16" s="49"/>
      <c r="C16" s="49"/>
      <c r="D16" s="49"/>
      <c r="E16" s="3"/>
      <c r="F16" s="20">
        <f t="shared" si="0"/>
        <v>8908</v>
      </c>
      <c r="G16" s="6">
        <f>SUM(F16-PM_Hilfstab2020!F16)/PM_Hilfstab2020!F16%</f>
        <v>-1.1649839121269279</v>
      </c>
      <c r="H16" s="20">
        <v>67</v>
      </c>
      <c r="I16" s="19">
        <f>SUM(H16-PM_Hilfstab2020!H16)</f>
        <v>-4</v>
      </c>
      <c r="J16" s="6">
        <f>SUM(H16-PM_Hilfstab2020!H16)/PM_Hilfstab2020!H16%</f>
        <v>-5.6338028169014089</v>
      </c>
      <c r="K16" s="20">
        <v>1472</v>
      </c>
      <c r="L16" s="19">
        <f>SUM(K16-PM_Hilfstab2020!K16)</f>
        <v>-43</v>
      </c>
      <c r="M16" s="6">
        <f>SUM(K16-PM_Hilfstab2020!K16)/PM_Hilfstab2020!K16%</f>
        <v>-2.8382838283828384</v>
      </c>
      <c r="N16" s="20">
        <v>7369</v>
      </c>
      <c r="O16" s="19">
        <f>SUM(N16-PM_Hilfstab2020!N16)</f>
        <v>-58</v>
      </c>
      <c r="P16" s="6">
        <f>SUM(N16-PM_Hilfstab2020!N16)/PM_Hilfstab2020!N16%</f>
        <v>-0.78093442843678473</v>
      </c>
      <c r="R16" s="13"/>
    </row>
    <row r="17" spans="1:18" x14ac:dyDescent="0.2">
      <c r="A17" s="8"/>
      <c r="B17" s="8"/>
      <c r="C17" s="8"/>
      <c r="D17" s="8"/>
      <c r="E17" s="3"/>
      <c r="F17" s="20">
        <f t="shared" si="0"/>
        <v>0</v>
      </c>
      <c r="G17" s="6"/>
      <c r="H17" s="21">
        <v>0</v>
      </c>
      <c r="I17" s="15">
        <f>SUM(H17-PM_Hilfstab2020!H17)</f>
        <v>0</v>
      </c>
      <c r="J17" s="6"/>
      <c r="K17" s="21">
        <v>0</v>
      </c>
      <c r="L17" s="15">
        <f>SUM(K17-PM_Hilfstab2020!K17)</f>
        <v>0</v>
      </c>
      <c r="M17" s="6"/>
      <c r="N17" s="21">
        <v>0</v>
      </c>
      <c r="O17" s="15">
        <f>SUM(N17-PM_Hilfstab2020!N17)</f>
        <v>0</v>
      </c>
      <c r="P17" s="6"/>
      <c r="R17" s="13"/>
    </row>
    <row r="18" spans="1:18" s="1" customFormat="1" x14ac:dyDescent="0.2">
      <c r="A18" s="50" t="s">
        <v>13</v>
      </c>
      <c r="B18" s="50"/>
      <c r="C18" s="50"/>
      <c r="D18" s="50"/>
      <c r="E18" s="4"/>
      <c r="F18" s="21">
        <f t="shared" si="0"/>
        <v>57126</v>
      </c>
      <c r="G18" s="5">
        <f>SUM(F18-PM_Hilfstab2020!F18)/PM_Hilfstab2020!F18%</f>
        <v>-0.93127308672805786</v>
      </c>
      <c r="H18" s="21">
        <f>SUM(H10:H17)</f>
        <v>443</v>
      </c>
      <c r="I18" s="18">
        <f>SUM(H18-PM_Hilfstab2020!H18)</f>
        <v>-41</v>
      </c>
      <c r="J18" s="5">
        <f>SUM(H18-PM_Hilfstab2020!H18)/PM_Hilfstab2020!H18%</f>
        <v>-8.4710743801652892</v>
      </c>
      <c r="K18" s="21">
        <f>SUM(K10:K17)</f>
        <v>9803</v>
      </c>
      <c r="L18" s="18">
        <f>SUM(K18-PM_Hilfstab2020!K18)</f>
        <v>-332</v>
      </c>
      <c r="M18" s="5">
        <f>SUM(K18-PM_Hilfstab2020!K18)/PM_Hilfstab2020!K18%</f>
        <v>-3.2757770103601382</v>
      </c>
      <c r="N18" s="21">
        <f>SUM(N10:N17)</f>
        <v>46880</v>
      </c>
      <c r="O18" s="18">
        <f>SUM(N18-PM_Hilfstab2020!N18)</f>
        <v>-164</v>
      </c>
      <c r="P18" s="5">
        <f>SUM(N18-PM_Hilfstab2020!N18)/PM_Hilfstab2020!N18%</f>
        <v>-0.3486098120908086</v>
      </c>
      <c r="R18" s="13"/>
    </row>
    <row r="19" spans="1:18" x14ac:dyDescent="0.2">
      <c r="P19" s="6"/>
    </row>
  </sheetData>
  <mergeCells count="24">
    <mergeCell ref="A16:D16"/>
    <mergeCell ref="A18:D18"/>
    <mergeCell ref="A10:D10"/>
    <mergeCell ref="A11:D11"/>
    <mergeCell ref="A12:D12"/>
    <mergeCell ref="A13:D13"/>
    <mergeCell ref="A14:D14"/>
    <mergeCell ref="A15:D15"/>
    <mergeCell ref="A1:P1"/>
    <mergeCell ref="A2:P2"/>
    <mergeCell ref="A4:E8"/>
    <mergeCell ref="F4:P4"/>
    <mergeCell ref="F5:F7"/>
    <mergeCell ref="G5:G7"/>
    <mergeCell ref="H5:P5"/>
    <mergeCell ref="H6:H7"/>
    <mergeCell ref="I6:J7"/>
    <mergeCell ref="K6:K7"/>
    <mergeCell ref="L6:M7"/>
    <mergeCell ref="N6:N7"/>
    <mergeCell ref="O6:P7"/>
    <mergeCell ref="H8:I8"/>
    <mergeCell ref="K8:L8"/>
    <mergeCell ref="N8:O8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workbookViewId="0">
      <selection activeCell="H19" sqref="H19"/>
    </sheetView>
  </sheetViews>
  <sheetFormatPr baseColWidth="10" defaultRowHeight="12.75" x14ac:dyDescent="0.2"/>
  <cols>
    <col min="1" max="3" width="3.7109375" customWidth="1"/>
    <col min="4" max="4" width="8.28515625" customWidth="1"/>
    <col min="5" max="5" width="1" customWidth="1"/>
    <col min="6" max="7" width="11.7109375" customWidth="1"/>
    <col min="8" max="16" width="8.85546875" customWidth="1"/>
  </cols>
  <sheetData>
    <row r="1" spans="1:18" ht="19.899999999999999" customHeight="1" x14ac:dyDescent="0.2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8" x14ac:dyDescent="0.2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6" customHeight="1" x14ac:dyDescent="0.2"/>
    <row r="4" spans="1:18" ht="20.25" customHeight="1" x14ac:dyDescent="0.2">
      <c r="A4" s="26" t="s">
        <v>17</v>
      </c>
      <c r="B4" s="27"/>
      <c r="C4" s="27"/>
      <c r="D4" s="27"/>
      <c r="E4" s="28"/>
      <c r="F4" s="33" t="s">
        <v>3</v>
      </c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8" ht="20.25" customHeight="1" x14ac:dyDescent="0.2">
      <c r="A5" s="29"/>
      <c r="B5" s="29"/>
      <c r="C5" s="29"/>
      <c r="D5" s="29"/>
      <c r="E5" s="30"/>
      <c r="F5" s="33" t="s">
        <v>4</v>
      </c>
      <c r="G5" s="35" t="s">
        <v>14</v>
      </c>
      <c r="H5" s="33" t="s">
        <v>5</v>
      </c>
      <c r="I5" s="33"/>
      <c r="J5" s="33"/>
      <c r="K5" s="33"/>
      <c r="L5" s="33"/>
      <c r="M5" s="33"/>
      <c r="N5" s="33"/>
      <c r="O5" s="33"/>
      <c r="P5" s="38"/>
    </row>
    <row r="6" spans="1:18" ht="20.25" customHeight="1" x14ac:dyDescent="0.2">
      <c r="A6" s="29"/>
      <c r="B6" s="29"/>
      <c r="C6" s="29"/>
      <c r="D6" s="29"/>
      <c r="E6" s="30"/>
      <c r="F6" s="33"/>
      <c r="G6" s="36"/>
      <c r="H6" s="38" t="s">
        <v>2</v>
      </c>
      <c r="I6" s="40" t="s">
        <v>14</v>
      </c>
      <c r="J6" s="41"/>
      <c r="K6" s="40" t="s">
        <v>15</v>
      </c>
      <c r="L6" s="40" t="s">
        <v>14</v>
      </c>
      <c r="M6" s="41"/>
      <c r="N6" s="45" t="s">
        <v>16</v>
      </c>
      <c r="O6" s="40" t="s">
        <v>14</v>
      </c>
      <c r="P6" s="26"/>
    </row>
    <row r="7" spans="1:18" ht="20.25" customHeight="1" x14ac:dyDescent="0.2">
      <c r="A7" s="29"/>
      <c r="B7" s="29"/>
      <c r="C7" s="29"/>
      <c r="D7" s="29"/>
      <c r="E7" s="30"/>
      <c r="F7" s="33"/>
      <c r="G7" s="37"/>
      <c r="H7" s="39"/>
      <c r="I7" s="42"/>
      <c r="J7" s="43"/>
      <c r="K7" s="44"/>
      <c r="L7" s="42"/>
      <c r="M7" s="43"/>
      <c r="N7" s="46"/>
      <c r="O7" s="42"/>
      <c r="P7" s="47"/>
    </row>
    <row r="8" spans="1:18" ht="20.25" customHeight="1" x14ac:dyDescent="0.2">
      <c r="A8" s="31"/>
      <c r="B8" s="31"/>
      <c r="C8" s="31"/>
      <c r="D8" s="31"/>
      <c r="E8" s="32"/>
      <c r="F8" s="2" t="s">
        <v>1</v>
      </c>
      <c r="G8" s="9" t="s">
        <v>0</v>
      </c>
      <c r="H8" s="34" t="s">
        <v>1</v>
      </c>
      <c r="I8" s="48"/>
      <c r="J8" s="9" t="s">
        <v>0</v>
      </c>
      <c r="K8" s="34" t="s">
        <v>1</v>
      </c>
      <c r="L8" s="48"/>
      <c r="M8" s="9" t="s">
        <v>0</v>
      </c>
      <c r="N8" s="34" t="s">
        <v>1</v>
      </c>
      <c r="O8" s="48"/>
      <c r="P8" s="12" t="s">
        <v>0</v>
      </c>
      <c r="Q8" s="7"/>
    </row>
    <row r="9" spans="1:18" x14ac:dyDescent="0.2">
      <c r="E9" s="3"/>
      <c r="F9" s="7"/>
    </row>
    <row r="10" spans="1:18" x14ac:dyDescent="0.2">
      <c r="A10" s="49" t="s">
        <v>6</v>
      </c>
      <c r="B10" s="49"/>
      <c r="C10" s="49"/>
      <c r="D10" s="49"/>
      <c r="E10" s="3"/>
      <c r="F10" s="10">
        <f>SUM(H10+K10+N10)</f>
        <v>21283</v>
      </c>
      <c r="G10" s="6">
        <f>SUM(F10-Hilfstab2019!F10)/Hilfstab2019!F10%</f>
        <v>-10.968416649236561</v>
      </c>
      <c r="H10" s="10">
        <v>169</v>
      </c>
      <c r="I10" s="15">
        <f>SUM(H10-Hilfstab2019!H10)</f>
        <v>-15</v>
      </c>
      <c r="J10" s="6">
        <f>SUM(H10-Hilfstab2019!H10)/Hilfstab2019!H10%</f>
        <v>-8.1521739130434785</v>
      </c>
      <c r="K10" s="10">
        <v>3538</v>
      </c>
      <c r="L10" s="15">
        <f>SUM(K10-Hilfstab2019!K10)</f>
        <v>-205</v>
      </c>
      <c r="M10" s="6">
        <f>SUM(K10-Hilfstab2019!K10)/Hilfstab2019!K10%</f>
        <v>-5.4768901950307241</v>
      </c>
      <c r="N10" s="10">
        <v>17576</v>
      </c>
      <c r="O10" s="15">
        <f>SUM(N10-Hilfstab2019!N10)</f>
        <v>-2402</v>
      </c>
      <c r="P10" s="6">
        <f>SUM(N10-Hilfstab2019!N10)/Hilfstab2019!N10%</f>
        <v>-12.023225548102912</v>
      </c>
      <c r="R10" s="13"/>
    </row>
    <row r="11" spans="1:18" x14ac:dyDescent="0.2">
      <c r="A11" s="49" t="s">
        <v>7</v>
      </c>
      <c r="B11" s="49"/>
      <c r="C11" s="49"/>
      <c r="D11" s="49"/>
      <c r="E11" s="3"/>
      <c r="F11" s="10">
        <f t="shared" ref="F11:F18" si="0">SUM(H11+K11+N11)</f>
        <v>5477</v>
      </c>
      <c r="G11" s="6">
        <f>SUM(F11-Hilfstab2019!F11)/Hilfstab2019!F11%</f>
        <v>-20.657685064464726</v>
      </c>
      <c r="H11" s="10">
        <v>67</v>
      </c>
      <c r="I11" s="15">
        <f>SUM(H11-Hilfstab2019!H11)</f>
        <v>-3</v>
      </c>
      <c r="J11" s="6">
        <f>SUM(H11-Hilfstab2019!H11)/Hilfstab2019!H11%</f>
        <v>-4.2857142857142856</v>
      </c>
      <c r="K11" s="10">
        <v>971</v>
      </c>
      <c r="L11" s="15">
        <f>SUM(K11-Hilfstab2019!K11)</f>
        <v>-228</v>
      </c>
      <c r="M11" s="6">
        <f>SUM(K11-Hilfstab2019!K11)/Hilfstab2019!K11%</f>
        <v>-19.01584653878232</v>
      </c>
      <c r="N11" s="10">
        <v>4439</v>
      </c>
      <c r="O11" s="15">
        <f>SUM(N11-Hilfstab2019!N11)</f>
        <v>-1195</v>
      </c>
      <c r="P11" s="6">
        <f>SUM(N11-Hilfstab2019!N11)/Hilfstab2019!N11%</f>
        <v>-21.210507632232872</v>
      </c>
      <c r="R11" s="13"/>
    </row>
    <row r="12" spans="1:18" x14ac:dyDescent="0.2">
      <c r="A12" s="49" t="s">
        <v>8</v>
      </c>
      <c r="B12" s="49"/>
      <c r="C12" s="49"/>
      <c r="D12" s="49"/>
      <c r="E12" s="3"/>
      <c r="F12" s="10">
        <f t="shared" si="0"/>
        <v>4874</v>
      </c>
      <c r="G12" s="6">
        <f>SUM(F12-Hilfstab2019!F12)/Hilfstab2019!F12%</f>
        <v>-17.973746213396161</v>
      </c>
      <c r="H12" s="10">
        <v>47</v>
      </c>
      <c r="I12" s="15">
        <f>SUM(H12-Hilfstab2019!H12)</f>
        <v>-5</v>
      </c>
      <c r="J12" s="6">
        <f>SUM(H12-Hilfstab2019!H12)/Hilfstab2019!H12%</f>
        <v>-9.615384615384615</v>
      </c>
      <c r="K12" s="10">
        <v>908</v>
      </c>
      <c r="L12" s="15">
        <f>SUM(K12-Hilfstab2019!K12)</f>
        <v>-109</v>
      </c>
      <c r="M12" s="6">
        <f>SUM(K12-Hilfstab2019!K12)/Hilfstab2019!K12%</f>
        <v>-10.71779744346116</v>
      </c>
      <c r="N12" s="10">
        <v>3919</v>
      </c>
      <c r="O12" s="15">
        <f>SUM(N12-Hilfstab2019!N12)</f>
        <v>-954</v>
      </c>
      <c r="P12" s="6">
        <f>SUM(N12-Hilfstab2019!N12)/Hilfstab2019!N12%</f>
        <v>-19.577262466652986</v>
      </c>
      <c r="R12" s="13"/>
    </row>
    <row r="13" spans="1:18" x14ac:dyDescent="0.2">
      <c r="A13" s="49" t="s">
        <v>9</v>
      </c>
      <c r="B13" s="49"/>
      <c r="C13" s="49"/>
      <c r="D13" s="49"/>
      <c r="E13" s="3"/>
      <c r="F13" s="10">
        <f t="shared" si="0"/>
        <v>4317</v>
      </c>
      <c r="G13" s="6">
        <f>SUM(F13-Hilfstab2019!F13)/Hilfstab2019!F13%</f>
        <v>-20.335855323860493</v>
      </c>
      <c r="H13" s="10">
        <v>34</v>
      </c>
      <c r="I13" s="15">
        <f>SUM(H13-Hilfstab2019!H13)</f>
        <v>-10</v>
      </c>
      <c r="J13" s="6">
        <f>SUM(H13-Hilfstab2019!H13)/Hilfstab2019!H13%</f>
        <v>-22.727272727272727</v>
      </c>
      <c r="K13" s="10">
        <v>844</v>
      </c>
      <c r="L13" s="15">
        <f>SUM(K13-Hilfstab2019!K13)</f>
        <v>-176</v>
      </c>
      <c r="M13" s="6">
        <f>SUM(K13-Hilfstab2019!K13)/Hilfstab2019!K13%</f>
        <v>-17.254901960784316</v>
      </c>
      <c r="N13" s="10">
        <v>3439</v>
      </c>
      <c r="O13" s="15">
        <f>SUM(N13-Hilfstab2019!N13)</f>
        <v>-916</v>
      </c>
      <c r="P13" s="6">
        <f>SUM(N13-Hilfstab2019!N13)/Hilfstab2019!N13%</f>
        <v>-21.033295063145811</v>
      </c>
      <c r="R13" s="13"/>
    </row>
    <row r="14" spans="1:18" x14ac:dyDescent="0.2">
      <c r="A14" s="49" t="s">
        <v>10</v>
      </c>
      <c r="B14" s="49"/>
      <c r="C14" s="49"/>
      <c r="D14" s="49"/>
      <c r="E14" s="3"/>
      <c r="F14" s="10">
        <f t="shared" si="0"/>
        <v>7606</v>
      </c>
      <c r="G14" s="6">
        <f>SUM(F14-Hilfstab2019!F14)/Hilfstab2019!F14%</f>
        <v>-15.685622436536971</v>
      </c>
      <c r="H14" s="10">
        <v>51</v>
      </c>
      <c r="I14" s="15">
        <f>SUM(H14-Hilfstab2019!H14)</f>
        <v>-16</v>
      </c>
      <c r="J14" s="6">
        <f>SUM(H14-Hilfstab2019!H14)/Hilfstab2019!H14%</f>
        <v>-23.880597014925371</v>
      </c>
      <c r="K14" s="10">
        <v>1245</v>
      </c>
      <c r="L14" s="15">
        <f>SUM(K14-Hilfstab2019!K14)</f>
        <v>-92</v>
      </c>
      <c r="M14" s="6">
        <f>SUM(K14-Hilfstab2019!K14)/Hilfstab2019!K14%</f>
        <v>-6.8810770381451016</v>
      </c>
      <c r="N14" s="10">
        <v>6310</v>
      </c>
      <c r="O14" s="15">
        <f>SUM(N14-Hilfstab2019!N14)</f>
        <v>-1307</v>
      </c>
      <c r="P14" s="6">
        <f>SUM(N14-Hilfstab2019!N14)/Hilfstab2019!N14%</f>
        <v>-17.158986477615858</v>
      </c>
      <c r="R14" s="13"/>
    </row>
    <row r="15" spans="1:18" x14ac:dyDescent="0.2">
      <c r="A15" s="49" t="s">
        <v>11</v>
      </c>
      <c r="B15" s="49"/>
      <c r="C15" s="49"/>
      <c r="D15" s="49"/>
      <c r="E15" s="3"/>
      <c r="F15" s="10">
        <f t="shared" si="0"/>
        <v>5093</v>
      </c>
      <c r="G15" s="6">
        <f>SUM(F15-Hilfstab2019!F15)/Hilfstab2019!F15%</f>
        <v>-14.847015549239257</v>
      </c>
      <c r="H15" s="10">
        <v>45</v>
      </c>
      <c r="I15" s="15">
        <f>SUM(H15-Hilfstab2019!H15)</f>
        <v>-10</v>
      </c>
      <c r="J15" s="6">
        <f>SUM(H15-Hilfstab2019!H15)/Hilfstab2019!H15%</f>
        <v>-18.18181818181818</v>
      </c>
      <c r="K15" s="10">
        <v>1114</v>
      </c>
      <c r="L15" s="15">
        <f>SUM(K15-Hilfstab2019!K15)</f>
        <v>-104</v>
      </c>
      <c r="M15" s="6">
        <f>SUM(K15-Hilfstab2019!K15)/Hilfstab2019!K15%</f>
        <v>-8.5385878489326767</v>
      </c>
      <c r="N15" s="10">
        <v>3934</v>
      </c>
      <c r="O15" s="15">
        <f>SUM(N15-Hilfstab2019!N15)</f>
        <v>-774</v>
      </c>
      <c r="P15" s="6">
        <f>SUM(N15-Hilfstab2019!N15)/Hilfstab2019!N15%</f>
        <v>-16.440101954120646</v>
      </c>
      <c r="R15" s="13"/>
    </row>
    <row r="16" spans="1:18" x14ac:dyDescent="0.2">
      <c r="A16" s="49" t="s">
        <v>12</v>
      </c>
      <c r="B16" s="49"/>
      <c r="C16" s="49"/>
      <c r="D16" s="49"/>
      <c r="E16" s="3"/>
      <c r="F16" s="10">
        <f t="shared" si="0"/>
        <v>9013</v>
      </c>
      <c r="G16" s="6">
        <f>SUM(F16-Hilfstab2019!F16)/Hilfstab2019!F16%</f>
        <v>-13.742941908316586</v>
      </c>
      <c r="H16" s="10">
        <v>71</v>
      </c>
      <c r="I16" s="15">
        <f>SUM(H16-Hilfstab2019!H16)</f>
        <v>2</v>
      </c>
      <c r="J16" s="6">
        <f>SUM(H16-Hilfstab2019!H16)/Hilfstab2019!H16%</f>
        <v>2.8985507246376816</v>
      </c>
      <c r="K16" s="10">
        <v>1515</v>
      </c>
      <c r="L16" s="15">
        <f>SUM(K16-Hilfstab2019!K16)</f>
        <v>-18</v>
      </c>
      <c r="M16" s="6">
        <f>SUM(K16-Hilfstab2019!K16)/Hilfstab2019!K16%</f>
        <v>-1.1741682974559686</v>
      </c>
      <c r="N16" s="10">
        <v>7427</v>
      </c>
      <c r="O16" s="15">
        <f>SUM(N16-Hilfstab2019!N16)</f>
        <v>-1420</v>
      </c>
      <c r="P16" s="6">
        <f>SUM(N16-Hilfstab2019!N16)/Hilfstab2019!N16%</f>
        <v>-16.050638634565388</v>
      </c>
      <c r="R16" s="13"/>
    </row>
    <row r="17" spans="1:18" x14ac:dyDescent="0.2">
      <c r="A17" s="8"/>
      <c r="B17" s="8"/>
      <c r="C17" s="8"/>
      <c r="D17" s="8"/>
      <c r="E17" s="3"/>
      <c r="F17" s="10">
        <f t="shared" si="0"/>
        <v>0</v>
      </c>
      <c r="G17" s="6"/>
      <c r="H17" s="11">
        <v>0</v>
      </c>
      <c r="I17" s="15">
        <f>SUM(H17-Hilfstab2019!H17)</f>
        <v>0</v>
      </c>
      <c r="J17" s="6"/>
      <c r="K17" s="11">
        <v>0</v>
      </c>
      <c r="L17" s="15">
        <f>SUM(K17-Hilfstab2019!K17)</f>
        <v>0</v>
      </c>
      <c r="M17" s="6"/>
      <c r="N17" s="11">
        <v>0</v>
      </c>
      <c r="O17" s="15">
        <f>SUM(N17-Hilfstab2019!N17)</f>
        <v>0</v>
      </c>
      <c r="P17" s="6"/>
      <c r="R17" s="13"/>
    </row>
    <row r="18" spans="1:18" s="1" customFormat="1" x14ac:dyDescent="0.2">
      <c r="A18" s="50" t="s">
        <v>13</v>
      </c>
      <c r="B18" s="50"/>
      <c r="C18" s="50"/>
      <c r="D18" s="50"/>
      <c r="E18" s="4"/>
      <c r="F18" s="11">
        <f t="shared" si="0"/>
        <v>57663</v>
      </c>
      <c r="G18" s="5">
        <f>SUM(F18-Hilfstab2019!F18)/Hilfstab2019!F18%</f>
        <v>-14.724933451641526</v>
      </c>
      <c r="H18" s="11">
        <f>SUM(H10:H17)</f>
        <v>484</v>
      </c>
      <c r="I18" s="16">
        <f>SUM(H18-Hilfstab2019!H18)</f>
        <v>-57</v>
      </c>
      <c r="J18" s="5">
        <f>SUM(H18-Hilfstab2019!H18)/Hilfstab2019!H18%</f>
        <v>-10.536044362292051</v>
      </c>
      <c r="K18" s="11">
        <f>SUM(K10:K17)</f>
        <v>10135</v>
      </c>
      <c r="L18" s="16">
        <f>SUM(K18-Hilfstab2019!K18)</f>
        <v>-932</v>
      </c>
      <c r="M18" s="5">
        <f>SUM(K18-Hilfstab2019!K18)/Hilfstab2019!K18%</f>
        <v>-8.4214330893647773</v>
      </c>
      <c r="N18" s="11">
        <f>SUM(N10:N17)</f>
        <v>47044</v>
      </c>
      <c r="O18" s="16">
        <f>SUM(N18-Hilfstab2019!N18)</f>
        <v>-8968</v>
      </c>
      <c r="P18" s="5">
        <f>SUM(N18-Hilfstab2019!N18)/Hilfstab2019!N18%</f>
        <v>-16.010854816824967</v>
      </c>
      <c r="R18" s="13"/>
    </row>
    <row r="19" spans="1:18" x14ac:dyDescent="0.2">
      <c r="P19" s="6"/>
    </row>
    <row r="22" spans="1:18" x14ac:dyDescent="0.2"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8" x14ac:dyDescent="0.2"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8" x14ac:dyDescent="0.2"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8" x14ac:dyDescent="0.2"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8" x14ac:dyDescent="0.2"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8" x14ac:dyDescent="0.2"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8" x14ac:dyDescent="0.2"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8" x14ac:dyDescent="0.2"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8" x14ac:dyDescent="0.2"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8" x14ac:dyDescent="0.2"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8" x14ac:dyDescent="0.2"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7:7" x14ac:dyDescent="0.2">
      <c r="G33" s="14"/>
    </row>
    <row r="34" spans="7:7" x14ac:dyDescent="0.2">
      <c r="G34" s="14"/>
    </row>
    <row r="35" spans="7:7" x14ac:dyDescent="0.2">
      <c r="G35" s="14"/>
    </row>
  </sheetData>
  <mergeCells count="24">
    <mergeCell ref="A16:D16"/>
    <mergeCell ref="A18:D18"/>
    <mergeCell ref="A10:D10"/>
    <mergeCell ref="A11:D11"/>
    <mergeCell ref="A12:D12"/>
    <mergeCell ref="A13:D13"/>
    <mergeCell ref="A14:D14"/>
    <mergeCell ref="A15:D15"/>
    <mergeCell ref="A1:P1"/>
    <mergeCell ref="A2:P2"/>
    <mergeCell ref="A4:E8"/>
    <mergeCell ref="F4:P4"/>
    <mergeCell ref="F5:F7"/>
    <mergeCell ref="G5:G7"/>
    <mergeCell ref="H5:P5"/>
    <mergeCell ref="H6:H7"/>
    <mergeCell ref="I6:J7"/>
    <mergeCell ref="K6:K7"/>
    <mergeCell ref="L6:M7"/>
    <mergeCell ref="N6:N7"/>
    <mergeCell ref="O6:P7"/>
    <mergeCell ref="H8:I8"/>
    <mergeCell ref="K8:L8"/>
    <mergeCell ref="N8:O8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workbookViewId="0">
      <selection activeCell="H13" sqref="H13"/>
    </sheetView>
  </sheetViews>
  <sheetFormatPr baseColWidth="10" defaultRowHeight="12.75" x14ac:dyDescent="0.2"/>
  <cols>
    <col min="1" max="3" width="3.7109375" customWidth="1"/>
    <col min="4" max="4" width="8.28515625" customWidth="1"/>
    <col min="5" max="5" width="1" customWidth="1"/>
    <col min="6" max="7" width="11.7109375" customWidth="1"/>
    <col min="8" max="16" width="8.85546875" customWidth="1"/>
  </cols>
  <sheetData>
    <row r="1" spans="1:18" ht="19.899999999999999" customHeight="1" x14ac:dyDescent="0.2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8" x14ac:dyDescent="0.2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6" customHeight="1" x14ac:dyDescent="0.2"/>
    <row r="4" spans="1:18" ht="20.25" customHeight="1" x14ac:dyDescent="0.2">
      <c r="A4" s="26" t="s">
        <v>17</v>
      </c>
      <c r="B4" s="27"/>
      <c r="C4" s="27"/>
      <c r="D4" s="27"/>
      <c r="E4" s="28"/>
      <c r="F4" s="33" t="s">
        <v>3</v>
      </c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8" ht="20.25" customHeight="1" x14ac:dyDescent="0.2">
      <c r="A5" s="29"/>
      <c r="B5" s="29"/>
      <c r="C5" s="29"/>
      <c r="D5" s="29"/>
      <c r="E5" s="30"/>
      <c r="F5" s="33" t="s">
        <v>4</v>
      </c>
      <c r="G5" s="35" t="s">
        <v>14</v>
      </c>
      <c r="H5" s="33" t="s">
        <v>5</v>
      </c>
      <c r="I5" s="33"/>
      <c r="J5" s="33"/>
      <c r="K5" s="33"/>
      <c r="L5" s="33"/>
      <c r="M5" s="33"/>
      <c r="N5" s="33"/>
      <c r="O5" s="33"/>
      <c r="P5" s="38"/>
    </row>
    <row r="6" spans="1:18" ht="20.25" customHeight="1" x14ac:dyDescent="0.2">
      <c r="A6" s="29"/>
      <c r="B6" s="29"/>
      <c r="C6" s="29"/>
      <c r="D6" s="29"/>
      <c r="E6" s="30"/>
      <c r="F6" s="33"/>
      <c r="G6" s="36"/>
      <c r="H6" s="38" t="s">
        <v>2</v>
      </c>
      <c r="I6" s="40" t="s">
        <v>14</v>
      </c>
      <c r="J6" s="41"/>
      <c r="K6" s="40" t="s">
        <v>15</v>
      </c>
      <c r="L6" s="40" t="s">
        <v>14</v>
      </c>
      <c r="M6" s="41"/>
      <c r="N6" s="45" t="s">
        <v>16</v>
      </c>
      <c r="O6" s="40" t="s">
        <v>14</v>
      </c>
      <c r="P6" s="26"/>
    </row>
    <row r="7" spans="1:18" ht="20.25" customHeight="1" x14ac:dyDescent="0.2">
      <c r="A7" s="29"/>
      <c r="B7" s="29"/>
      <c r="C7" s="29"/>
      <c r="D7" s="29"/>
      <c r="E7" s="30"/>
      <c r="F7" s="33"/>
      <c r="G7" s="37"/>
      <c r="H7" s="39"/>
      <c r="I7" s="42"/>
      <c r="J7" s="43"/>
      <c r="K7" s="44"/>
      <c r="L7" s="42"/>
      <c r="M7" s="43"/>
      <c r="N7" s="46"/>
      <c r="O7" s="42"/>
      <c r="P7" s="47"/>
    </row>
    <row r="8" spans="1:18" ht="20.25" customHeight="1" x14ac:dyDescent="0.2">
      <c r="A8" s="31"/>
      <c r="B8" s="31"/>
      <c r="C8" s="31"/>
      <c r="D8" s="31"/>
      <c r="E8" s="32"/>
      <c r="F8" s="2" t="s">
        <v>1</v>
      </c>
      <c r="G8" s="9" t="s">
        <v>0</v>
      </c>
      <c r="H8" s="34" t="s">
        <v>1</v>
      </c>
      <c r="I8" s="48"/>
      <c r="J8" s="9" t="s">
        <v>0</v>
      </c>
      <c r="K8" s="34" t="s">
        <v>1</v>
      </c>
      <c r="L8" s="48"/>
      <c r="M8" s="9" t="s">
        <v>0</v>
      </c>
      <c r="N8" s="34" t="s">
        <v>1</v>
      </c>
      <c r="O8" s="48"/>
      <c r="P8" s="12" t="s">
        <v>0</v>
      </c>
      <c r="Q8" s="7"/>
    </row>
    <row r="9" spans="1:18" x14ac:dyDescent="0.2">
      <c r="E9" s="3"/>
      <c r="F9" s="7"/>
    </row>
    <row r="10" spans="1:18" x14ac:dyDescent="0.2">
      <c r="A10" s="49" t="s">
        <v>6</v>
      </c>
      <c r="B10" s="49"/>
      <c r="C10" s="49"/>
      <c r="D10" s="49"/>
      <c r="E10" s="3"/>
      <c r="F10" s="10">
        <f>SUM(H10+K10+N10)</f>
        <v>23905</v>
      </c>
      <c r="G10" s="6">
        <f>SUM(F10-Hilfstab2018!F10)/Hilfstab2018!F10%</f>
        <v>-5.5213026638210412</v>
      </c>
      <c r="H10" s="10">
        <v>184</v>
      </c>
      <c r="I10" s="15">
        <f>SUM(H10-Hilfstab2018!H10)</f>
        <v>-19</v>
      </c>
      <c r="J10" s="6">
        <f>SUM(H10-Hilfstab2018!H10)/Hilfstab2018!H10%</f>
        <v>-9.3596059113300498</v>
      </c>
      <c r="K10" s="10">
        <v>3743</v>
      </c>
      <c r="L10" s="15">
        <f>SUM(K10-Hilfstab2018!K10)</f>
        <v>-271</v>
      </c>
      <c r="M10" s="6">
        <f>SUM(K10-Hilfstab2018!K10)/Hilfstab2018!K10%</f>
        <v>-6.7513702042850028</v>
      </c>
      <c r="N10" s="10">
        <v>19978</v>
      </c>
      <c r="O10" s="15">
        <f>SUM(N10-Hilfstab2018!N10)</f>
        <v>-1107</v>
      </c>
      <c r="P10" s="6">
        <f>SUM(N10-Hilfstab2018!N10)/Hilfstab2018!N10%</f>
        <v>-5.2501778515532367</v>
      </c>
      <c r="R10" s="13"/>
    </row>
    <row r="11" spans="1:18" x14ac:dyDescent="0.2">
      <c r="A11" s="49" t="s">
        <v>7</v>
      </c>
      <c r="B11" s="49"/>
      <c r="C11" s="49"/>
      <c r="D11" s="49"/>
      <c r="E11" s="3"/>
      <c r="F11" s="10">
        <f t="shared" ref="F11:F18" si="0">SUM(H11+K11+N11)</f>
        <v>6903</v>
      </c>
      <c r="G11" s="6">
        <f>SUM(F11-Hilfstab2018!F11)/Hilfstab2018!F11%</f>
        <v>-5.799672489082969</v>
      </c>
      <c r="H11" s="10">
        <v>70</v>
      </c>
      <c r="I11" s="15">
        <f>SUM(H11-Hilfstab2018!H11)</f>
        <v>-19</v>
      </c>
      <c r="J11" s="6">
        <f>SUM(H11-Hilfstab2018!H11)/Hilfstab2018!H11%</f>
        <v>-21.348314606741571</v>
      </c>
      <c r="K11" s="10">
        <v>1199</v>
      </c>
      <c r="L11" s="15">
        <f>SUM(K11-Hilfstab2018!K11)</f>
        <v>-118</v>
      </c>
      <c r="M11" s="6">
        <f>SUM(K11-Hilfstab2018!K11)/Hilfstab2018!K11%</f>
        <v>-8.9597570235383444</v>
      </c>
      <c r="N11" s="10">
        <v>5634</v>
      </c>
      <c r="O11" s="15">
        <f>SUM(N11-Hilfstab2018!N11)</f>
        <v>-288</v>
      </c>
      <c r="P11" s="6">
        <f>SUM(N11-Hilfstab2018!N11)/Hilfstab2018!N11%</f>
        <v>-4.86322188449848</v>
      </c>
      <c r="R11" s="13"/>
    </row>
    <row r="12" spans="1:18" x14ac:dyDescent="0.2">
      <c r="A12" s="49" t="s">
        <v>8</v>
      </c>
      <c r="B12" s="49"/>
      <c r="C12" s="49"/>
      <c r="D12" s="49"/>
      <c r="E12" s="3"/>
      <c r="F12" s="10">
        <f t="shared" si="0"/>
        <v>5942</v>
      </c>
      <c r="G12" s="6">
        <f>SUM(F12-Hilfstab2018!F12)/Hilfstab2018!F12%</f>
        <v>-4.3464262717321311</v>
      </c>
      <c r="H12" s="10">
        <v>52</v>
      </c>
      <c r="I12" s="15">
        <f>SUM(H12-Hilfstab2018!H12)</f>
        <v>-2</v>
      </c>
      <c r="J12" s="6">
        <f>SUM(H12-Hilfstab2018!H12)/Hilfstab2018!H12%</f>
        <v>-3.7037037037037033</v>
      </c>
      <c r="K12" s="10">
        <v>1017</v>
      </c>
      <c r="L12" s="15">
        <f>SUM(K12-Hilfstab2018!K12)</f>
        <v>-65</v>
      </c>
      <c r="M12" s="6">
        <f>SUM(K12-Hilfstab2018!K12)/Hilfstab2018!K12%</f>
        <v>-6.0073937153419594</v>
      </c>
      <c r="N12" s="10">
        <v>4873</v>
      </c>
      <c r="O12" s="15">
        <f>SUM(N12-Hilfstab2018!N12)</f>
        <v>-203</v>
      </c>
      <c r="P12" s="6">
        <f>SUM(N12-Hilfstab2018!N12)/Hilfstab2018!N12%</f>
        <v>-3.9992119779353823</v>
      </c>
      <c r="R12" s="13"/>
    </row>
    <row r="13" spans="1:18" x14ac:dyDescent="0.2">
      <c r="A13" s="49" t="s">
        <v>9</v>
      </c>
      <c r="B13" s="49"/>
      <c r="C13" s="49"/>
      <c r="D13" s="49"/>
      <c r="E13" s="3"/>
      <c r="F13" s="10">
        <f t="shared" si="0"/>
        <v>5419</v>
      </c>
      <c r="G13" s="6">
        <f>SUM(F13-Hilfstab2018!F13)/Hilfstab2018!F13%</f>
        <v>-3.0590339892665477</v>
      </c>
      <c r="H13" s="10">
        <v>44</v>
      </c>
      <c r="I13" s="15">
        <f>SUM(H13-Hilfstab2018!H13)</f>
        <v>-12</v>
      </c>
      <c r="J13" s="6">
        <f>SUM(H13-Hilfstab2018!H13)/Hilfstab2018!H13%</f>
        <v>-21.428571428571427</v>
      </c>
      <c r="K13" s="10">
        <v>1020</v>
      </c>
      <c r="L13" s="15">
        <f>SUM(K13-Hilfstab2018!K13)</f>
        <v>-61</v>
      </c>
      <c r="M13" s="6">
        <f>SUM(K13-Hilfstab2018!K13)/Hilfstab2018!K13%</f>
        <v>-5.6429232192414425</v>
      </c>
      <c r="N13" s="10">
        <v>4355</v>
      </c>
      <c r="O13" s="15">
        <f>SUM(N13-Hilfstab2018!N13)</f>
        <v>-98</v>
      </c>
      <c r="P13" s="6">
        <f>SUM(N13-Hilfstab2018!N13)/Hilfstab2018!N13%</f>
        <v>-2.2007635302043567</v>
      </c>
      <c r="R13" s="13"/>
    </row>
    <row r="14" spans="1:18" x14ac:dyDescent="0.2">
      <c r="A14" s="49" t="s">
        <v>10</v>
      </c>
      <c r="B14" s="49"/>
      <c r="C14" s="49"/>
      <c r="D14" s="49"/>
      <c r="E14" s="3"/>
      <c r="F14" s="10">
        <f t="shared" si="0"/>
        <v>9021</v>
      </c>
      <c r="G14" s="6">
        <f>SUM(F14-Hilfstab2018!F14)/Hilfstab2018!F14%</f>
        <v>-4.6405919661733614</v>
      </c>
      <c r="H14" s="10">
        <v>67</v>
      </c>
      <c r="I14" s="15">
        <f>SUM(H14-Hilfstab2018!H14)</f>
        <v>-7</v>
      </c>
      <c r="J14" s="6">
        <f>SUM(H14-Hilfstab2018!H14)/Hilfstab2018!H14%</f>
        <v>-9.4594594594594597</v>
      </c>
      <c r="K14" s="10">
        <v>1337</v>
      </c>
      <c r="L14" s="15">
        <f>SUM(K14-Hilfstab2018!K14)</f>
        <v>-69</v>
      </c>
      <c r="M14" s="6">
        <f>SUM(K14-Hilfstab2018!K14)/Hilfstab2018!K14%</f>
        <v>-4.9075391180654337</v>
      </c>
      <c r="N14" s="10">
        <v>7617</v>
      </c>
      <c r="O14" s="15">
        <f>SUM(N14-Hilfstab2018!N14)</f>
        <v>-363</v>
      </c>
      <c r="P14" s="6">
        <f>SUM(N14-Hilfstab2018!N14)/Hilfstab2018!N14%</f>
        <v>-4.5488721804511281</v>
      </c>
      <c r="R14" s="13"/>
    </row>
    <row r="15" spans="1:18" x14ac:dyDescent="0.2">
      <c r="A15" s="49" t="s">
        <v>11</v>
      </c>
      <c r="B15" s="49"/>
      <c r="C15" s="49"/>
      <c r="D15" s="49"/>
      <c r="E15" s="3"/>
      <c r="F15" s="10">
        <f t="shared" si="0"/>
        <v>5981</v>
      </c>
      <c r="G15" s="6">
        <f>SUM(F15-Hilfstab2018!F15)/Hilfstab2018!F15%</f>
        <v>-3.0632090761750406</v>
      </c>
      <c r="H15" s="10">
        <v>55</v>
      </c>
      <c r="I15" s="15">
        <f>SUM(H15-Hilfstab2018!H15)</f>
        <v>-7</v>
      </c>
      <c r="J15" s="6">
        <f>SUM(H15-Hilfstab2018!H15)/Hilfstab2018!H15%</f>
        <v>-11.290322580645162</v>
      </c>
      <c r="K15" s="10">
        <v>1218</v>
      </c>
      <c r="L15" s="15">
        <f>SUM(K15-Hilfstab2018!K15)</f>
        <v>-16</v>
      </c>
      <c r="M15" s="6">
        <f>SUM(K15-Hilfstab2018!K15)/Hilfstab2018!K15%</f>
        <v>-1.2965964343598055</v>
      </c>
      <c r="N15" s="10">
        <v>4708</v>
      </c>
      <c r="O15" s="15">
        <f>SUM(N15-Hilfstab2018!N15)</f>
        <v>-166</v>
      </c>
      <c r="P15" s="6">
        <f>SUM(N15-Hilfstab2018!N15)/Hilfstab2018!N15%</f>
        <v>-3.4058268362741075</v>
      </c>
      <c r="R15" s="13"/>
    </row>
    <row r="16" spans="1:18" x14ac:dyDescent="0.2">
      <c r="A16" s="49" t="s">
        <v>12</v>
      </c>
      <c r="B16" s="49"/>
      <c r="C16" s="49"/>
      <c r="D16" s="49"/>
      <c r="E16" s="3"/>
      <c r="F16" s="10">
        <f t="shared" si="0"/>
        <v>10449</v>
      </c>
      <c r="G16" s="6">
        <f>SUM(F16-Hilfstab2018!F16)/Hilfstab2018!F16%</f>
        <v>-3.7579441834760985</v>
      </c>
      <c r="H16" s="10">
        <v>69</v>
      </c>
      <c r="I16" s="15">
        <f>SUM(H16-Hilfstab2018!H16)</f>
        <v>-11</v>
      </c>
      <c r="J16" s="6">
        <f>SUM(H16-Hilfstab2018!H16)/Hilfstab2018!H16%</f>
        <v>-13.75</v>
      </c>
      <c r="K16" s="10">
        <v>1533</v>
      </c>
      <c r="L16" s="15">
        <f>SUM(K16-Hilfstab2018!K16)</f>
        <v>-123</v>
      </c>
      <c r="M16" s="6">
        <f>SUM(K16-Hilfstab2018!K16)/Hilfstab2018!K16%</f>
        <v>-7.4275362318840585</v>
      </c>
      <c r="N16" s="10">
        <v>8847</v>
      </c>
      <c r="O16" s="15">
        <f>SUM(N16-Hilfstab2018!N16)</f>
        <v>-274</v>
      </c>
      <c r="P16" s="6">
        <f>SUM(N16-Hilfstab2018!N16)/Hilfstab2018!N16%</f>
        <v>-3.0040565727442168</v>
      </c>
      <c r="R16" s="13"/>
    </row>
    <row r="17" spans="1:18" x14ac:dyDescent="0.2">
      <c r="A17" s="8"/>
      <c r="B17" s="8"/>
      <c r="C17" s="8"/>
      <c r="D17" s="8"/>
      <c r="E17" s="3"/>
      <c r="F17" s="10">
        <f t="shared" si="0"/>
        <v>0</v>
      </c>
      <c r="G17" s="6"/>
      <c r="H17" s="11">
        <v>0</v>
      </c>
      <c r="I17" s="15">
        <f>SUM(H17-Hilfstab2018!H17)</f>
        <v>0</v>
      </c>
      <c r="J17" s="6"/>
      <c r="K17" s="11">
        <v>0</v>
      </c>
      <c r="L17" s="15">
        <f>SUM(K17-Hilfstab2018!K17)</f>
        <v>0</v>
      </c>
      <c r="M17" s="6"/>
      <c r="N17" s="11">
        <v>0</v>
      </c>
      <c r="O17" s="15">
        <f>SUM(N17-Hilfstab2018!N17)</f>
        <v>0</v>
      </c>
      <c r="P17" s="6"/>
      <c r="R17" s="13"/>
    </row>
    <row r="18" spans="1:18" s="1" customFormat="1" x14ac:dyDescent="0.2">
      <c r="A18" s="50" t="s">
        <v>13</v>
      </c>
      <c r="B18" s="50"/>
      <c r="C18" s="50"/>
      <c r="D18" s="50"/>
      <c r="E18" s="4"/>
      <c r="F18" s="11">
        <f t="shared" si="0"/>
        <v>67620</v>
      </c>
      <c r="G18" s="5">
        <f>SUM(F18-Hilfstab2018!F18)/Hilfstab2018!F18%</f>
        <v>-4.6517858401838712</v>
      </c>
      <c r="H18" s="11">
        <f>SUM(H10:H17)</f>
        <v>541</v>
      </c>
      <c r="I18" s="16">
        <f>SUM(H18-Hilfstab2018!H18)</f>
        <v>-77</v>
      </c>
      <c r="J18" s="5">
        <f>SUM(H18-Hilfstab2018!H18)/Hilfstab2018!H18%</f>
        <v>-12.459546925566343</v>
      </c>
      <c r="K18" s="11">
        <f>SUM(K10:K17)</f>
        <v>11067</v>
      </c>
      <c r="L18" s="16">
        <f>SUM(K18-Hilfstab2018!K18)</f>
        <v>-723</v>
      </c>
      <c r="M18" s="5">
        <f>SUM(K18-Hilfstab2018!K18)/Hilfstab2018!K18%</f>
        <v>-6.1323155216284988</v>
      </c>
      <c r="N18" s="11">
        <f>SUM(N10:N17)</f>
        <v>56012</v>
      </c>
      <c r="O18" s="16">
        <f>SUM(N18-Hilfstab2018!N18)</f>
        <v>-2499</v>
      </c>
      <c r="P18" s="5">
        <f>SUM(N18-Hilfstab2018!N18)/Hilfstab2018!N18%</f>
        <v>-4.2709917793235457</v>
      </c>
      <c r="R18" s="13"/>
    </row>
    <row r="22" spans="1:18" x14ac:dyDescent="0.2"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8" x14ac:dyDescent="0.2"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8" x14ac:dyDescent="0.2"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8" x14ac:dyDescent="0.2"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8" x14ac:dyDescent="0.2"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8" x14ac:dyDescent="0.2"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8" x14ac:dyDescent="0.2"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8" x14ac:dyDescent="0.2"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8" x14ac:dyDescent="0.2"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8" x14ac:dyDescent="0.2"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8" x14ac:dyDescent="0.2"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7:7" x14ac:dyDescent="0.2">
      <c r="G33" s="14"/>
    </row>
    <row r="34" spans="7:7" x14ac:dyDescent="0.2">
      <c r="G34" s="14"/>
    </row>
    <row r="35" spans="7:7" x14ac:dyDescent="0.2">
      <c r="G35" s="14"/>
    </row>
  </sheetData>
  <mergeCells count="24">
    <mergeCell ref="A1:P1"/>
    <mergeCell ref="A2:P2"/>
    <mergeCell ref="A4:E8"/>
    <mergeCell ref="F4:P4"/>
    <mergeCell ref="F5:F7"/>
    <mergeCell ref="G5:G7"/>
    <mergeCell ref="H5:P5"/>
    <mergeCell ref="H6:H7"/>
    <mergeCell ref="I6:J7"/>
    <mergeCell ref="K6:K7"/>
    <mergeCell ref="L6:M7"/>
    <mergeCell ref="N6:N7"/>
    <mergeCell ref="O6:P7"/>
    <mergeCell ref="H8:I8"/>
    <mergeCell ref="K8:L8"/>
    <mergeCell ref="N8:O8"/>
    <mergeCell ref="A16:D16"/>
    <mergeCell ref="A18:D18"/>
    <mergeCell ref="A10:D10"/>
    <mergeCell ref="A11:D11"/>
    <mergeCell ref="A12:D12"/>
    <mergeCell ref="A13:D13"/>
    <mergeCell ref="A14:D14"/>
    <mergeCell ref="A15:D1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8"/>
  <sheetViews>
    <sheetView workbookViewId="0">
      <selection activeCell="J21" sqref="J21"/>
    </sheetView>
  </sheetViews>
  <sheetFormatPr baseColWidth="10" defaultRowHeight="12.75" x14ac:dyDescent="0.2"/>
  <cols>
    <col min="1" max="3" width="3.7109375" customWidth="1"/>
    <col min="4" max="4" width="8.28515625" customWidth="1"/>
    <col min="5" max="5" width="1" customWidth="1"/>
    <col min="6" max="7" width="11.7109375" customWidth="1"/>
    <col min="8" max="16" width="8.85546875" customWidth="1"/>
  </cols>
  <sheetData>
    <row r="1" spans="1:18" ht="19.899999999999999" customHeight="1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8" x14ac:dyDescent="0.2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6" customHeight="1" x14ac:dyDescent="0.2"/>
    <row r="4" spans="1:18" ht="20.25" customHeight="1" x14ac:dyDescent="0.2">
      <c r="A4" s="26" t="s">
        <v>17</v>
      </c>
      <c r="B4" s="27"/>
      <c r="C4" s="27"/>
      <c r="D4" s="27"/>
      <c r="E4" s="28"/>
      <c r="F4" s="33" t="s">
        <v>3</v>
      </c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8" ht="20.25" customHeight="1" x14ac:dyDescent="0.2">
      <c r="A5" s="29"/>
      <c r="B5" s="29"/>
      <c r="C5" s="29"/>
      <c r="D5" s="29"/>
      <c r="E5" s="30"/>
      <c r="F5" s="33" t="s">
        <v>4</v>
      </c>
      <c r="G5" s="35" t="s">
        <v>14</v>
      </c>
      <c r="H5" s="33" t="s">
        <v>5</v>
      </c>
      <c r="I5" s="33"/>
      <c r="J5" s="33"/>
      <c r="K5" s="33"/>
      <c r="L5" s="33"/>
      <c r="M5" s="33"/>
      <c r="N5" s="33"/>
      <c r="O5" s="33"/>
      <c r="P5" s="38"/>
    </row>
    <row r="6" spans="1:18" ht="20.25" customHeight="1" x14ac:dyDescent="0.2">
      <c r="A6" s="29"/>
      <c r="B6" s="29"/>
      <c r="C6" s="29"/>
      <c r="D6" s="29"/>
      <c r="E6" s="30"/>
      <c r="F6" s="33"/>
      <c r="G6" s="36"/>
      <c r="H6" s="38" t="s">
        <v>2</v>
      </c>
      <c r="I6" s="40" t="s">
        <v>14</v>
      </c>
      <c r="J6" s="41"/>
      <c r="K6" s="40" t="s">
        <v>15</v>
      </c>
      <c r="L6" s="40" t="s">
        <v>14</v>
      </c>
      <c r="M6" s="41"/>
      <c r="N6" s="45" t="s">
        <v>16</v>
      </c>
      <c r="O6" s="40" t="s">
        <v>14</v>
      </c>
      <c r="P6" s="26"/>
    </row>
    <row r="7" spans="1:18" ht="20.25" customHeight="1" x14ac:dyDescent="0.2">
      <c r="A7" s="29"/>
      <c r="B7" s="29"/>
      <c r="C7" s="29"/>
      <c r="D7" s="29"/>
      <c r="E7" s="30"/>
      <c r="F7" s="33"/>
      <c r="G7" s="37"/>
      <c r="H7" s="39"/>
      <c r="I7" s="42"/>
      <c r="J7" s="43"/>
      <c r="K7" s="44"/>
      <c r="L7" s="42"/>
      <c r="M7" s="43"/>
      <c r="N7" s="46"/>
      <c r="O7" s="42"/>
      <c r="P7" s="47"/>
    </row>
    <row r="8" spans="1:18" ht="20.25" customHeight="1" x14ac:dyDescent="0.2">
      <c r="A8" s="31"/>
      <c r="B8" s="31"/>
      <c r="C8" s="31"/>
      <c r="D8" s="31"/>
      <c r="E8" s="32"/>
      <c r="F8" s="2" t="s">
        <v>1</v>
      </c>
      <c r="G8" s="9" t="s">
        <v>0</v>
      </c>
      <c r="H8" s="34" t="s">
        <v>1</v>
      </c>
      <c r="I8" s="48"/>
      <c r="J8" s="9" t="s">
        <v>0</v>
      </c>
      <c r="K8" s="34" t="s">
        <v>1</v>
      </c>
      <c r="L8" s="48"/>
      <c r="M8" s="9" t="s">
        <v>0</v>
      </c>
      <c r="N8" s="34" t="s">
        <v>1</v>
      </c>
      <c r="O8" s="48"/>
      <c r="P8" s="12" t="s">
        <v>0</v>
      </c>
      <c r="Q8" s="7"/>
    </row>
    <row r="9" spans="1:18" x14ac:dyDescent="0.2">
      <c r="E9" s="3"/>
      <c r="F9" s="7"/>
    </row>
    <row r="10" spans="1:18" x14ac:dyDescent="0.2">
      <c r="A10" s="49" t="s">
        <v>6</v>
      </c>
      <c r="B10" s="49"/>
      <c r="C10" s="49"/>
      <c r="D10" s="49"/>
      <c r="E10" s="3"/>
      <c r="F10" s="10">
        <f>SUM(H10+K10+N10)</f>
        <v>25302</v>
      </c>
      <c r="G10" s="6"/>
      <c r="H10" s="10">
        <v>203</v>
      </c>
      <c r="I10" s="10">
        <f>SUM(H10-Hilfstab2017!H10)</f>
        <v>36</v>
      </c>
      <c r="J10" s="6"/>
      <c r="K10" s="10">
        <v>4014</v>
      </c>
      <c r="L10" s="10">
        <f>SUM(K10-Hilfstab2017!K10)</f>
        <v>47</v>
      </c>
      <c r="M10" s="6"/>
      <c r="N10" s="10">
        <v>21085</v>
      </c>
      <c r="O10" s="10">
        <f>SUM(N10-Hilfstab2017!N10)</f>
        <v>349</v>
      </c>
      <c r="P10" s="6"/>
      <c r="R10" s="13"/>
    </row>
    <row r="11" spans="1:18" x14ac:dyDescent="0.2">
      <c r="A11" s="49" t="s">
        <v>7</v>
      </c>
      <c r="B11" s="49"/>
      <c r="C11" s="49"/>
      <c r="D11" s="49"/>
      <c r="E11" s="3"/>
      <c r="F11" s="10">
        <f t="shared" ref="F11:F16" si="0">SUM(H11+K11+N11)</f>
        <v>7328</v>
      </c>
      <c r="G11" s="6"/>
      <c r="H11" s="10">
        <v>89</v>
      </c>
      <c r="I11" s="10">
        <f>SUM(H11-Hilfstab2017!H11)</f>
        <v>6</v>
      </c>
      <c r="J11" s="6"/>
      <c r="K11" s="10">
        <v>1317</v>
      </c>
      <c r="L11" s="10">
        <f>SUM(K11-Hilfstab2017!K11)</f>
        <v>113</v>
      </c>
      <c r="M11" s="6"/>
      <c r="N11" s="10">
        <v>5922</v>
      </c>
      <c r="O11" s="10">
        <f>SUM(N11-Hilfstab2017!N11)</f>
        <v>132</v>
      </c>
      <c r="P11" s="6"/>
      <c r="R11" s="13"/>
    </row>
    <row r="12" spans="1:18" x14ac:dyDescent="0.2">
      <c r="A12" s="49" t="s">
        <v>8</v>
      </c>
      <c r="B12" s="49"/>
      <c r="C12" s="49"/>
      <c r="D12" s="49"/>
      <c r="E12" s="3"/>
      <c r="F12" s="10">
        <f t="shared" si="0"/>
        <v>6212</v>
      </c>
      <c r="G12" s="6"/>
      <c r="H12" s="10">
        <v>54</v>
      </c>
      <c r="I12" s="10">
        <f>SUM(H12-Hilfstab2017!H12)</f>
        <v>-1</v>
      </c>
      <c r="J12" s="6"/>
      <c r="K12" s="10">
        <v>1082</v>
      </c>
      <c r="L12" s="10">
        <f>SUM(K12-Hilfstab2017!K12)</f>
        <v>11</v>
      </c>
      <c r="M12" s="6"/>
      <c r="N12" s="10">
        <v>5076</v>
      </c>
      <c r="O12" s="10">
        <f>SUM(N12-Hilfstab2017!N12)</f>
        <v>130</v>
      </c>
      <c r="P12" s="6"/>
      <c r="R12" s="13"/>
    </row>
    <row r="13" spans="1:18" x14ac:dyDescent="0.2">
      <c r="A13" s="49" t="s">
        <v>9</v>
      </c>
      <c r="B13" s="49"/>
      <c r="C13" s="49"/>
      <c r="D13" s="49"/>
      <c r="E13" s="3"/>
      <c r="F13" s="10">
        <f t="shared" si="0"/>
        <v>5590</v>
      </c>
      <c r="G13" s="6"/>
      <c r="H13" s="10">
        <v>56</v>
      </c>
      <c r="I13" s="10">
        <f>SUM(H13-Hilfstab2017!H13)</f>
        <v>-13</v>
      </c>
      <c r="J13" s="6"/>
      <c r="K13" s="10">
        <v>1081</v>
      </c>
      <c r="L13" s="10">
        <f>SUM(K13-Hilfstab2017!K13)</f>
        <v>70</v>
      </c>
      <c r="M13" s="6"/>
      <c r="N13" s="10">
        <v>4453</v>
      </c>
      <c r="O13" s="10">
        <f>SUM(N13-Hilfstab2017!N13)</f>
        <v>-207</v>
      </c>
      <c r="P13" s="6"/>
      <c r="R13" s="13"/>
    </row>
    <row r="14" spans="1:18" x14ac:dyDescent="0.2">
      <c r="A14" s="49" t="s">
        <v>10</v>
      </c>
      <c r="B14" s="49"/>
      <c r="C14" s="49"/>
      <c r="D14" s="49"/>
      <c r="E14" s="3"/>
      <c r="F14" s="10">
        <f t="shared" si="0"/>
        <v>9460</v>
      </c>
      <c r="G14" s="6"/>
      <c r="H14" s="10">
        <v>74</v>
      </c>
      <c r="I14" s="10">
        <f>SUM(H14-Hilfstab2017!H14)</f>
        <v>4</v>
      </c>
      <c r="J14" s="6"/>
      <c r="K14" s="10">
        <v>1406</v>
      </c>
      <c r="L14" s="10">
        <f>SUM(K14-Hilfstab2017!K14)</f>
        <v>-13</v>
      </c>
      <c r="M14" s="6"/>
      <c r="N14" s="10">
        <v>7980</v>
      </c>
      <c r="O14" s="10">
        <f>SUM(N14-Hilfstab2017!N14)</f>
        <v>-1</v>
      </c>
      <c r="P14" s="6"/>
      <c r="R14" s="13"/>
    </row>
    <row r="15" spans="1:18" x14ac:dyDescent="0.2">
      <c r="A15" s="49" t="s">
        <v>11</v>
      </c>
      <c r="B15" s="49"/>
      <c r="C15" s="49"/>
      <c r="D15" s="49"/>
      <c r="E15" s="3"/>
      <c r="F15" s="10">
        <f t="shared" si="0"/>
        <v>6170</v>
      </c>
      <c r="G15" s="6"/>
      <c r="H15" s="10">
        <v>62</v>
      </c>
      <c r="I15" s="10">
        <f>SUM(H15-Hilfstab2017!H15)</f>
        <v>-2</v>
      </c>
      <c r="J15" s="6"/>
      <c r="K15" s="10">
        <v>1234</v>
      </c>
      <c r="L15" s="10">
        <f>SUM(K15-Hilfstab2017!K15)</f>
        <v>16</v>
      </c>
      <c r="M15" s="6"/>
      <c r="N15" s="10">
        <v>4874</v>
      </c>
      <c r="O15" s="10">
        <f>SUM(N15-Hilfstab2017!N15)</f>
        <v>-243</v>
      </c>
      <c r="P15" s="6"/>
      <c r="R15" s="13"/>
    </row>
    <row r="16" spans="1:18" x14ac:dyDescent="0.2">
      <c r="A16" s="49" t="s">
        <v>12</v>
      </c>
      <c r="B16" s="49"/>
      <c r="C16" s="49"/>
      <c r="D16" s="49"/>
      <c r="E16" s="3"/>
      <c r="F16" s="10">
        <f t="shared" si="0"/>
        <v>10857</v>
      </c>
      <c r="G16" s="6"/>
      <c r="H16" s="10">
        <v>80</v>
      </c>
      <c r="I16" s="10">
        <f>SUM(H16-Hilfstab2017!H16)</f>
        <v>-20</v>
      </c>
      <c r="J16" s="6"/>
      <c r="K16" s="10">
        <v>1656</v>
      </c>
      <c r="L16" s="10">
        <f>SUM(K16-Hilfstab2017!K16)</f>
        <v>18</v>
      </c>
      <c r="M16" s="6"/>
      <c r="N16" s="10">
        <v>9121</v>
      </c>
      <c r="O16" s="10">
        <f>SUM(N16-Hilfstab2017!N16)</f>
        <v>220</v>
      </c>
      <c r="P16" s="6"/>
      <c r="R16" s="13"/>
    </row>
    <row r="17" spans="1:18" x14ac:dyDescent="0.2">
      <c r="A17" s="8"/>
      <c r="B17" s="8"/>
      <c r="C17" s="8"/>
      <c r="D17" s="8"/>
      <c r="E17" s="3"/>
      <c r="F17" s="10">
        <f>SUM(H17+K17+N17)</f>
        <v>0</v>
      </c>
      <c r="G17" s="6"/>
      <c r="H17" s="11">
        <v>0</v>
      </c>
      <c r="I17" s="10">
        <f>SUM(H17-Hilfstab2017!H17)</f>
        <v>0</v>
      </c>
      <c r="J17" s="6"/>
      <c r="K17" s="11">
        <v>0</v>
      </c>
      <c r="L17" s="10">
        <f>SUM(K17-Hilfstab2017!K17)</f>
        <v>0</v>
      </c>
      <c r="M17" s="6"/>
      <c r="N17" s="11">
        <v>0</v>
      </c>
      <c r="O17" s="10">
        <f>SUM(N17-Hilfstab2017!N17)</f>
        <v>0</v>
      </c>
      <c r="P17" s="6"/>
      <c r="R17" s="13"/>
    </row>
    <row r="18" spans="1:18" s="1" customFormat="1" x14ac:dyDescent="0.2">
      <c r="A18" s="50" t="s">
        <v>13</v>
      </c>
      <c r="B18" s="50"/>
      <c r="C18" s="50"/>
      <c r="D18" s="50"/>
      <c r="E18" s="4"/>
      <c r="F18" s="11">
        <f>SUM(H18+K18+N18)</f>
        <v>70919</v>
      </c>
      <c r="G18" s="5"/>
      <c r="H18" s="11">
        <f>SUM(H10:H17)</f>
        <v>618</v>
      </c>
      <c r="I18" s="11">
        <f>SUM(H18-Hilfstab2017!H18)</f>
        <v>10</v>
      </c>
      <c r="J18" s="5"/>
      <c r="K18" s="11">
        <f>SUM(K10:K17)</f>
        <v>11790</v>
      </c>
      <c r="L18" s="11">
        <f>SUM(K18-Hilfstab2017!K18)</f>
        <v>262</v>
      </c>
      <c r="M18" s="5"/>
      <c r="N18" s="11">
        <f>SUM(N10:N17)</f>
        <v>58511</v>
      </c>
      <c r="O18" s="11">
        <f>SUM(N18-Hilfstab2017!N18)</f>
        <v>380</v>
      </c>
      <c r="P18" s="5"/>
      <c r="R18" s="13"/>
    </row>
  </sheetData>
  <mergeCells count="24">
    <mergeCell ref="A1:P1"/>
    <mergeCell ref="A2:P2"/>
    <mergeCell ref="A4:E8"/>
    <mergeCell ref="F4:P4"/>
    <mergeCell ref="F5:F7"/>
    <mergeCell ref="G5:G7"/>
    <mergeCell ref="H5:P5"/>
    <mergeCell ref="H6:H7"/>
    <mergeCell ref="I6:J7"/>
    <mergeCell ref="K6:K7"/>
    <mergeCell ref="L6:M7"/>
    <mergeCell ref="N6:N7"/>
    <mergeCell ref="O6:P7"/>
    <mergeCell ref="H8:I8"/>
    <mergeCell ref="K8:L8"/>
    <mergeCell ref="N8:O8"/>
    <mergeCell ref="A16:D16"/>
    <mergeCell ref="A18:D18"/>
    <mergeCell ref="A10:D10"/>
    <mergeCell ref="A11:D11"/>
    <mergeCell ref="A12:D12"/>
    <mergeCell ref="A13:D13"/>
    <mergeCell ref="A14:D14"/>
    <mergeCell ref="A15:D1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"/>
  <sheetViews>
    <sheetView workbookViewId="0">
      <selection sqref="A1:P1"/>
    </sheetView>
  </sheetViews>
  <sheetFormatPr baseColWidth="10" defaultRowHeight="12.75" x14ac:dyDescent="0.2"/>
  <cols>
    <col min="1" max="3" width="3.7109375" customWidth="1"/>
    <col min="4" max="4" width="8.28515625" customWidth="1"/>
    <col min="5" max="5" width="1" customWidth="1"/>
    <col min="6" max="7" width="11.7109375" customWidth="1"/>
    <col min="8" max="16" width="8.85546875" customWidth="1"/>
  </cols>
  <sheetData>
    <row r="1" spans="1:18" ht="19.899999999999999" customHeight="1" x14ac:dyDescent="0.25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8" x14ac:dyDescent="0.2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6" customHeight="1" x14ac:dyDescent="0.2"/>
    <row r="4" spans="1:18" ht="20.25" customHeight="1" x14ac:dyDescent="0.2">
      <c r="A4" s="26" t="s">
        <v>17</v>
      </c>
      <c r="B4" s="27"/>
      <c r="C4" s="27"/>
      <c r="D4" s="27"/>
      <c r="E4" s="28"/>
      <c r="F4" s="33" t="s">
        <v>3</v>
      </c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8" ht="20.25" customHeight="1" x14ac:dyDescent="0.2">
      <c r="A5" s="29"/>
      <c r="B5" s="29"/>
      <c r="C5" s="29"/>
      <c r="D5" s="29"/>
      <c r="E5" s="30"/>
      <c r="F5" s="33" t="s">
        <v>4</v>
      </c>
      <c r="G5" s="35" t="s">
        <v>14</v>
      </c>
      <c r="H5" s="33" t="s">
        <v>5</v>
      </c>
      <c r="I5" s="33"/>
      <c r="J5" s="33"/>
      <c r="K5" s="33"/>
      <c r="L5" s="33"/>
      <c r="M5" s="33"/>
      <c r="N5" s="33"/>
      <c r="O5" s="33"/>
      <c r="P5" s="38"/>
    </row>
    <row r="6" spans="1:18" ht="20.25" customHeight="1" x14ac:dyDescent="0.2">
      <c r="A6" s="29"/>
      <c r="B6" s="29"/>
      <c r="C6" s="29"/>
      <c r="D6" s="29"/>
      <c r="E6" s="30"/>
      <c r="F6" s="33"/>
      <c r="G6" s="36"/>
      <c r="H6" s="38" t="s">
        <v>2</v>
      </c>
      <c r="I6" s="40" t="s">
        <v>14</v>
      </c>
      <c r="J6" s="41"/>
      <c r="K6" s="40" t="s">
        <v>15</v>
      </c>
      <c r="L6" s="40" t="s">
        <v>14</v>
      </c>
      <c r="M6" s="41"/>
      <c r="N6" s="45" t="s">
        <v>16</v>
      </c>
      <c r="O6" s="40" t="s">
        <v>14</v>
      </c>
      <c r="P6" s="26"/>
    </row>
    <row r="7" spans="1:18" ht="20.25" customHeight="1" x14ac:dyDescent="0.2">
      <c r="A7" s="29"/>
      <c r="B7" s="29"/>
      <c r="C7" s="29"/>
      <c r="D7" s="29"/>
      <c r="E7" s="30"/>
      <c r="F7" s="33"/>
      <c r="G7" s="37"/>
      <c r="H7" s="39"/>
      <c r="I7" s="42"/>
      <c r="J7" s="43"/>
      <c r="K7" s="44"/>
      <c r="L7" s="42"/>
      <c r="M7" s="43"/>
      <c r="N7" s="46"/>
      <c r="O7" s="42"/>
      <c r="P7" s="47"/>
    </row>
    <row r="8" spans="1:18" ht="20.25" customHeight="1" x14ac:dyDescent="0.2">
      <c r="A8" s="31"/>
      <c r="B8" s="31"/>
      <c r="C8" s="31"/>
      <c r="D8" s="31"/>
      <c r="E8" s="32"/>
      <c r="F8" s="2" t="s">
        <v>1</v>
      </c>
      <c r="G8" s="9" t="s">
        <v>0</v>
      </c>
      <c r="H8" s="34" t="s">
        <v>1</v>
      </c>
      <c r="I8" s="48"/>
      <c r="J8" s="9" t="s">
        <v>0</v>
      </c>
      <c r="K8" s="34" t="s">
        <v>1</v>
      </c>
      <c r="L8" s="48"/>
      <c r="M8" s="9" t="s">
        <v>0</v>
      </c>
      <c r="N8" s="34" t="s">
        <v>1</v>
      </c>
      <c r="O8" s="48"/>
      <c r="P8" s="12" t="s">
        <v>0</v>
      </c>
      <c r="Q8" s="7"/>
    </row>
    <row r="9" spans="1:18" x14ac:dyDescent="0.2">
      <c r="E9" s="3"/>
      <c r="F9" s="7"/>
    </row>
    <row r="10" spans="1:18" x14ac:dyDescent="0.2">
      <c r="A10" s="49" t="s">
        <v>6</v>
      </c>
      <c r="B10" s="49"/>
      <c r="C10" s="49"/>
      <c r="D10" s="49"/>
      <c r="E10" s="3"/>
      <c r="F10" s="10">
        <f>SUM(H10+K10+N10)</f>
        <v>24870</v>
      </c>
      <c r="G10" s="6">
        <f>SUM(F10-Hilfstab2016!F10)/Hilfstab2016!F10%</f>
        <v>-2.1289992522923145</v>
      </c>
      <c r="H10" s="10">
        <v>167</v>
      </c>
      <c r="I10" s="10">
        <f>SUM(H10-Hilfstab2016!H10)</f>
        <v>-21</v>
      </c>
      <c r="J10" s="6">
        <f>SUM(H10-Hilfstab2016!H10)/Hilfstab2016!H10%</f>
        <v>-11.170212765957448</v>
      </c>
      <c r="K10" s="10">
        <v>3967</v>
      </c>
      <c r="L10" s="10">
        <f>SUM(K10-Hilfstab2016!K10)</f>
        <v>136</v>
      </c>
      <c r="M10" s="6">
        <f>SUM(K10-Hilfstab2016!K10)/Hilfstab2016!K10%</f>
        <v>3.5499869485773949</v>
      </c>
      <c r="N10" s="10">
        <v>20736</v>
      </c>
      <c r="O10" s="10">
        <f>SUM(N10-Hilfstab2016!N10)</f>
        <v>-656</v>
      </c>
      <c r="P10" s="6">
        <f>SUM(N10-Hilfstab2016!N10)/Hilfstab2016!N10%</f>
        <v>-3.0665669409124909</v>
      </c>
      <c r="R10" s="13"/>
    </row>
    <row r="11" spans="1:18" x14ac:dyDescent="0.2">
      <c r="A11" s="49" t="s">
        <v>7</v>
      </c>
      <c r="B11" s="49"/>
      <c r="C11" s="49"/>
      <c r="D11" s="49"/>
      <c r="E11" s="3"/>
      <c r="F11" s="10">
        <f t="shared" ref="F11:F18" si="0">SUM(H11+K11+N11)</f>
        <v>7077</v>
      </c>
      <c r="G11" s="6">
        <f>SUM(F11-Hilfstab2016!F11)/Hilfstab2016!F11%</f>
        <v>-5.828343313373253</v>
      </c>
      <c r="H11" s="10">
        <v>83</v>
      </c>
      <c r="I11" s="10">
        <f>SUM(H11-Hilfstab2016!H11)</f>
        <v>17</v>
      </c>
      <c r="J11" s="6">
        <f>SUM(H11-Hilfstab2016!H11)/Hilfstab2016!H11%</f>
        <v>25.757575757575758</v>
      </c>
      <c r="K11" s="10">
        <v>1204</v>
      </c>
      <c r="L11" s="10">
        <f>SUM(K11-Hilfstab2016!K11)</f>
        <v>-106</v>
      </c>
      <c r="M11" s="6">
        <f>SUM(K11-Hilfstab2016!K11)/Hilfstab2016!K11%</f>
        <v>-8.0916030534351151</v>
      </c>
      <c r="N11" s="10">
        <v>5790</v>
      </c>
      <c r="O11" s="10">
        <f>SUM(N11-Hilfstab2016!N11)</f>
        <v>-349</v>
      </c>
      <c r="P11" s="6">
        <f>SUM(N11-Hilfstab2016!N11)/Hilfstab2016!N11%</f>
        <v>-5.6849649780094476</v>
      </c>
      <c r="R11" s="13"/>
    </row>
    <row r="12" spans="1:18" x14ac:dyDescent="0.2">
      <c r="A12" s="49" t="s">
        <v>8</v>
      </c>
      <c r="B12" s="49"/>
      <c r="C12" s="49"/>
      <c r="D12" s="49"/>
      <c r="E12" s="3"/>
      <c r="F12" s="10">
        <f t="shared" si="0"/>
        <v>6072</v>
      </c>
      <c r="G12" s="6">
        <f>SUM(F12-Hilfstab2016!F12)/Hilfstab2016!F12%</f>
        <v>-4.1817894902950927</v>
      </c>
      <c r="H12" s="10">
        <v>55</v>
      </c>
      <c r="I12" s="10">
        <f>SUM(H12-Hilfstab2016!H12)</f>
        <v>-25</v>
      </c>
      <c r="J12" s="6">
        <f>SUM(H12-Hilfstab2016!H12)/Hilfstab2016!H12%</f>
        <v>-31.25</v>
      </c>
      <c r="K12" s="10">
        <v>1071</v>
      </c>
      <c r="L12" s="10">
        <f>SUM(K12-Hilfstab2016!K12)</f>
        <v>51</v>
      </c>
      <c r="M12" s="6">
        <f>SUM(K12-Hilfstab2016!K12)/Hilfstab2016!K12%</f>
        <v>5</v>
      </c>
      <c r="N12" s="10">
        <v>4946</v>
      </c>
      <c r="O12" s="10">
        <f>SUM(N12-Hilfstab2016!N12)</f>
        <v>-291</v>
      </c>
      <c r="P12" s="6">
        <f>SUM(N12-Hilfstab2016!N12)/Hilfstab2016!N12%</f>
        <v>-5.5566163834256255</v>
      </c>
      <c r="R12" s="13"/>
    </row>
    <row r="13" spans="1:18" x14ac:dyDescent="0.2">
      <c r="A13" s="49" t="s">
        <v>9</v>
      </c>
      <c r="B13" s="49"/>
      <c r="C13" s="49"/>
      <c r="D13" s="49"/>
      <c r="E13" s="3"/>
      <c r="F13" s="10">
        <f t="shared" si="0"/>
        <v>5740</v>
      </c>
      <c r="G13" s="6">
        <f>SUM(F13-Hilfstab2016!F13)/Hilfstab2016!F13%</f>
        <v>1.4672087678981793</v>
      </c>
      <c r="H13" s="10">
        <v>69</v>
      </c>
      <c r="I13" s="10">
        <f>SUM(H13-Hilfstab2016!H13)</f>
        <v>28</v>
      </c>
      <c r="J13" s="6">
        <f>SUM(H13-Hilfstab2016!H13)/Hilfstab2016!H13%</f>
        <v>68.292682926829272</v>
      </c>
      <c r="K13" s="10">
        <v>1011</v>
      </c>
      <c r="L13" s="10">
        <f>SUM(K13-Hilfstab2016!K13)</f>
        <v>56</v>
      </c>
      <c r="M13" s="6">
        <f>SUM(K13-Hilfstab2016!K13)/Hilfstab2016!K13%</f>
        <v>5.8638743455497382</v>
      </c>
      <c r="N13" s="10">
        <v>4660</v>
      </c>
      <c r="O13" s="10">
        <f>SUM(N13-Hilfstab2016!N13)</f>
        <v>-1</v>
      </c>
      <c r="P13" s="6">
        <f>SUM(N13-Hilfstab2016!N13)/Hilfstab2016!N13%</f>
        <v>-2.1454623471358077E-2</v>
      </c>
      <c r="R13" s="13"/>
    </row>
    <row r="14" spans="1:18" x14ac:dyDescent="0.2">
      <c r="A14" s="49" t="s">
        <v>10</v>
      </c>
      <c r="B14" s="49"/>
      <c r="C14" s="49"/>
      <c r="D14" s="49"/>
      <c r="E14" s="3"/>
      <c r="F14" s="10">
        <f t="shared" si="0"/>
        <v>9470</v>
      </c>
      <c r="G14" s="6">
        <f>SUM(F14-Hilfstab2016!F14)/Hilfstab2016!F14%</f>
        <v>-4.1497975708502022</v>
      </c>
      <c r="H14" s="10">
        <v>70</v>
      </c>
      <c r="I14" s="10">
        <f>SUM(H14-Hilfstab2016!H14)</f>
        <v>0</v>
      </c>
      <c r="J14" s="6">
        <f>SUM(H14-Hilfstab2016!H14)/Hilfstab2016!H14%</f>
        <v>0</v>
      </c>
      <c r="K14" s="10">
        <v>1419</v>
      </c>
      <c r="L14" s="10">
        <f>SUM(K14-Hilfstab2016!K14)</f>
        <v>-54</v>
      </c>
      <c r="M14" s="6">
        <f>SUM(K14-Hilfstab2016!K14)/Hilfstab2016!K14%</f>
        <v>-3.6659877800407332</v>
      </c>
      <c r="N14" s="10">
        <v>7981</v>
      </c>
      <c r="O14" s="10">
        <f>SUM(N14-Hilfstab2016!N14)</f>
        <v>-356</v>
      </c>
      <c r="P14" s="6">
        <f>SUM(N14-Hilfstab2016!N14)/Hilfstab2016!N14%</f>
        <v>-4.2701211466954536</v>
      </c>
      <c r="R14" s="13"/>
    </row>
    <row r="15" spans="1:18" x14ac:dyDescent="0.2">
      <c r="A15" s="49" t="s">
        <v>11</v>
      </c>
      <c r="B15" s="49"/>
      <c r="C15" s="49"/>
      <c r="D15" s="49"/>
      <c r="E15" s="3"/>
      <c r="F15" s="10">
        <f t="shared" si="0"/>
        <v>6399</v>
      </c>
      <c r="G15" s="6">
        <f>SUM(F15-Hilfstab2016!F15)/Hilfstab2016!F15%</f>
        <v>-5.4101995565410199</v>
      </c>
      <c r="H15" s="10">
        <v>64</v>
      </c>
      <c r="I15" s="10">
        <f>SUM(H15-Hilfstab2016!H15)</f>
        <v>-4</v>
      </c>
      <c r="J15" s="6">
        <f>SUM(H15-Hilfstab2016!H15)/Hilfstab2016!H15%</f>
        <v>-5.8823529411764701</v>
      </c>
      <c r="K15" s="10">
        <v>1218</v>
      </c>
      <c r="L15" s="10">
        <f>SUM(K15-Hilfstab2016!K15)</f>
        <v>-29</v>
      </c>
      <c r="M15" s="6">
        <f>SUM(K15-Hilfstab2016!K15)/Hilfstab2016!K15%</f>
        <v>-2.3255813953488369</v>
      </c>
      <c r="N15" s="10">
        <v>5117</v>
      </c>
      <c r="O15" s="10">
        <f>SUM(N15-Hilfstab2016!N15)</f>
        <v>-333</v>
      </c>
      <c r="P15" s="6">
        <f>SUM(N15-Hilfstab2016!N15)/Hilfstab2016!N15%</f>
        <v>-6.1100917431192663</v>
      </c>
      <c r="R15" s="13"/>
    </row>
    <row r="16" spans="1:18" x14ac:dyDescent="0.2">
      <c r="A16" s="49" t="s">
        <v>12</v>
      </c>
      <c r="B16" s="49"/>
      <c r="C16" s="49"/>
      <c r="D16" s="49"/>
      <c r="E16" s="3"/>
      <c r="F16" s="10">
        <f t="shared" si="0"/>
        <v>10639</v>
      </c>
      <c r="G16" s="6">
        <f>SUM(F16-Hilfstab2016!F16)/Hilfstab2016!F16%</f>
        <v>-1.6182726095801738</v>
      </c>
      <c r="H16" s="10">
        <v>100</v>
      </c>
      <c r="I16" s="10">
        <f>SUM(H16-Hilfstab2016!H16)</f>
        <v>-3</v>
      </c>
      <c r="J16" s="6">
        <f>SUM(H16-Hilfstab2016!H16)/Hilfstab2016!H16%</f>
        <v>-2.912621359223301</v>
      </c>
      <c r="K16" s="10">
        <v>1638</v>
      </c>
      <c r="L16" s="10">
        <f>SUM(K16-Hilfstab2016!K16)</f>
        <v>-77</v>
      </c>
      <c r="M16" s="6">
        <f>SUM(K16-Hilfstab2016!K16)/Hilfstab2016!K16%</f>
        <v>-4.4897959183673475</v>
      </c>
      <c r="N16" s="10">
        <v>8901</v>
      </c>
      <c r="O16" s="10">
        <f>SUM(N16-Hilfstab2016!N16)</f>
        <v>-95</v>
      </c>
      <c r="P16" s="6">
        <f>SUM(N16-Hilfstab2016!N16)/Hilfstab2016!N16%</f>
        <v>-1.0560248999555359</v>
      </c>
      <c r="R16" s="13"/>
    </row>
    <row r="17" spans="1:18" x14ac:dyDescent="0.2">
      <c r="A17" s="8"/>
      <c r="B17" s="8"/>
      <c r="C17" s="8"/>
      <c r="D17" s="8"/>
      <c r="E17" s="3"/>
      <c r="F17" s="10">
        <f t="shared" si="0"/>
        <v>0</v>
      </c>
      <c r="G17" s="6"/>
      <c r="H17" s="11">
        <v>0</v>
      </c>
      <c r="I17" s="10">
        <f>SUM(H17-Hilfstab2016!H17)</f>
        <v>0</v>
      </c>
      <c r="J17" s="6"/>
      <c r="K17" s="11">
        <v>0</v>
      </c>
      <c r="L17" s="10">
        <f>SUM(K17-Hilfstab2016!K17)</f>
        <v>0</v>
      </c>
      <c r="M17" s="6"/>
      <c r="N17" s="11">
        <v>0</v>
      </c>
      <c r="O17" s="10">
        <f>SUM(N17-Hilfstab2016!N17)</f>
        <v>0</v>
      </c>
      <c r="P17" s="6"/>
      <c r="R17" s="13"/>
    </row>
    <row r="18" spans="1:18" s="1" customFormat="1" x14ac:dyDescent="0.2">
      <c r="A18" s="50" t="s">
        <v>13</v>
      </c>
      <c r="B18" s="50"/>
      <c r="C18" s="50"/>
      <c r="D18" s="50"/>
      <c r="E18" s="4"/>
      <c r="F18" s="11">
        <f t="shared" si="0"/>
        <v>70267</v>
      </c>
      <c r="G18" s="5">
        <f>SUM(F18-Hilfstab2016!F18)/Hilfstab2016!F18%</f>
        <v>-2.9179734453363548</v>
      </c>
      <c r="H18" s="11">
        <f>SUM(H10:H17)</f>
        <v>608</v>
      </c>
      <c r="I18" s="11">
        <f>SUM(H18-Hilfstab2016!H18)</f>
        <v>-8</v>
      </c>
      <c r="J18" s="5">
        <f>SUM(H18-Hilfstab2016!H18)/Hilfstab2016!H18%</f>
        <v>-1.2987012987012987</v>
      </c>
      <c r="K18" s="11">
        <f>SUM(K10:K17)</f>
        <v>11528</v>
      </c>
      <c r="L18" s="11">
        <f>SUM(K18-Hilfstab2016!K18)</f>
        <v>-23</v>
      </c>
      <c r="M18" s="5">
        <f>SUM(K18-Hilfstab2016!K18)/Hilfstab2016!K18%</f>
        <v>-0.19911695957059994</v>
      </c>
      <c r="N18" s="11">
        <f>SUM(N10:N17)</f>
        <v>58131</v>
      </c>
      <c r="O18" s="11">
        <f>SUM(N18-Hilfstab2016!N18)</f>
        <v>-2081</v>
      </c>
      <c r="P18" s="5">
        <f>SUM(N18-Hilfstab2016!N18)/Hilfstab2016!N18%</f>
        <v>-3.4561217033149538</v>
      </c>
      <c r="R18" s="13"/>
    </row>
  </sheetData>
  <mergeCells count="24">
    <mergeCell ref="A1:P1"/>
    <mergeCell ref="A2:P2"/>
    <mergeCell ref="A4:E8"/>
    <mergeCell ref="F4:P4"/>
    <mergeCell ref="F5:F7"/>
    <mergeCell ref="G5:G7"/>
    <mergeCell ref="H5:P5"/>
    <mergeCell ref="H6:H7"/>
    <mergeCell ref="I6:J7"/>
    <mergeCell ref="K6:K7"/>
    <mergeCell ref="L6:M7"/>
    <mergeCell ref="N6:N7"/>
    <mergeCell ref="O6:P7"/>
    <mergeCell ref="H8:I8"/>
    <mergeCell ref="K8:L8"/>
    <mergeCell ref="N8:O8"/>
    <mergeCell ref="A16:D16"/>
    <mergeCell ref="A18:D18"/>
    <mergeCell ref="A10:D10"/>
    <mergeCell ref="A11:D11"/>
    <mergeCell ref="A12:D12"/>
    <mergeCell ref="A13:D13"/>
    <mergeCell ref="A14:D14"/>
    <mergeCell ref="A15:D15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5"/>
  <sheetViews>
    <sheetView workbookViewId="0">
      <selection sqref="A1:P1"/>
    </sheetView>
  </sheetViews>
  <sheetFormatPr baseColWidth="10" defaultRowHeight="12.75" x14ac:dyDescent="0.2"/>
  <cols>
    <col min="1" max="3" width="3.7109375" customWidth="1"/>
    <col min="4" max="4" width="8.28515625" customWidth="1"/>
    <col min="5" max="5" width="1" customWidth="1"/>
    <col min="6" max="7" width="11.7109375" customWidth="1"/>
    <col min="8" max="16" width="8.85546875" customWidth="1"/>
  </cols>
  <sheetData>
    <row r="1" spans="1:18" ht="19.899999999999999" customHeight="1" x14ac:dyDescent="0.25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8" x14ac:dyDescent="0.2">
      <c r="A2" s="24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6" customHeight="1" x14ac:dyDescent="0.2"/>
    <row r="4" spans="1:18" ht="20.25" customHeight="1" x14ac:dyDescent="0.2">
      <c r="A4" s="26" t="s">
        <v>17</v>
      </c>
      <c r="B4" s="27"/>
      <c r="C4" s="27"/>
      <c r="D4" s="27"/>
      <c r="E4" s="28"/>
      <c r="F4" s="33" t="s">
        <v>3</v>
      </c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8" ht="20.25" customHeight="1" x14ac:dyDescent="0.2">
      <c r="A5" s="29"/>
      <c r="B5" s="29"/>
      <c r="C5" s="29"/>
      <c r="D5" s="29"/>
      <c r="E5" s="30"/>
      <c r="F5" s="33" t="s">
        <v>4</v>
      </c>
      <c r="G5" s="35" t="s">
        <v>14</v>
      </c>
      <c r="H5" s="33" t="s">
        <v>5</v>
      </c>
      <c r="I5" s="33"/>
      <c r="J5" s="33"/>
      <c r="K5" s="33"/>
      <c r="L5" s="33"/>
      <c r="M5" s="33"/>
      <c r="N5" s="33"/>
      <c r="O5" s="33"/>
      <c r="P5" s="38"/>
    </row>
    <row r="6" spans="1:18" ht="20.25" customHeight="1" x14ac:dyDescent="0.2">
      <c r="A6" s="29"/>
      <c r="B6" s="29"/>
      <c r="C6" s="29"/>
      <c r="D6" s="29"/>
      <c r="E6" s="30"/>
      <c r="F6" s="33"/>
      <c r="G6" s="36"/>
      <c r="H6" s="38" t="s">
        <v>2</v>
      </c>
      <c r="I6" s="40" t="s">
        <v>14</v>
      </c>
      <c r="J6" s="41"/>
      <c r="K6" s="40" t="s">
        <v>15</v>
      </c>
      <c r="L6" s="40" t="s">
        <v>14</v>
      </c>
      <c r="M6" s="41"/>
      <c r="N6" s="45" t="s">
        <v>16</v>
      </c>
      <c r="O6" s="40" t="s">
        <v>14</v>
      </c>
      <c r="P6" s="26"/>
    </row>
    <row r="7" spans="1:18" ht="20.25" customHeight="1" x14ac:dyDescent="0.2">
      <c r="A7" s="29"/>
      <c r="B7" s="29"/>
      <c r="C7" s="29"/>
      <c r="D7" s="29"/>
      <c r="E7" s="30"/>
      <c r="F7" s="33"/>
      <c r="G7" s="37"/>
      <c r="H7" s="39"/>
      <c r="I7" s="42"/>
      <c r="J7" s="43"/>
      <c r="K7" s="44"/>
      <c r="L7" s="42"/>
      <c r="M7" s="43"/>
      <c r="N7" s="46"/>
      <c r="O7" s="42"/>
      <c r="P7" s="47"/>
    </row>
    <row r="8" spans="1:18" ht="20.25" customHeight="1" x14ac:dyDescent="0.2">
      <c r="A8" s="31"/>
      <c r="B8" s="31"/>
      <c r="C8" s="31"/>
      <c r="D8" s="31"/>
      <c r="E8" s="32"/>
      <c r="F8" s="2" t="s">
        <v>1</v>
      </c>
      <c r="G8" s="9" t="s">
        <v>0</v>
      </c>
      <c r="H8" s="34" t="s">
        <v>1</v>
      </c>
      <c r="I8" s="48"/>
      <c r="J8" s="9" t="s">
        <v>0</v>
      </c>
      <c r="K8" s="34" t="s">
        <v>1</v>
      </c>
      <c r="L8" s="48"/>
      <c r="M8" s="9" t="s">
        <v>0</v>
      </c>
      <c r="N8" s="34" t="s">
        <v>1</v>
      </c>
      <c r="O8" s="48"/>
      <c r="P8" s="12" t="s">
        <v>0</v>
      </c>
      <c r="Q8" s="7"/>
    </row>
    <row r="9" spans="1:18" x14ac:dyDescent="0.2">
      <c r="E9" s="3"/>
      <c r="F9" s="7"/>
    </row>
    <row r="10" spans="1:18" x14ac:dyDescent="0.2">
      <c r="A10" s="49" t="s">
        <v>6</v>
      </c>
      <c r="B10" s="49"/>
      <c r="C10" s="49"/>
      <c r="D10" s="49"/>
      <c r="E10" s="3"/>
      <c r="F10" s="10">
        <f>SUM(H10+K10+N10)</f>
        <v>25411</v>
      </c>
      <c r="G10" s="6"/>
      <c r="H10" s="10">
        <v>188</v>
      </c>
      <c r="I10" s="10"/>
      <c r="J10" s="6"/>
      <c r="K10" s="10">
        <v>3831</v>
      </c>
      <c r="L10" s="10"/>
      <c r="M10" s="6"/>
      <c r="N10" s="10">
        <v>21392</v>
      </c>
      <c r="O10" s="10"/>
      <c r="P10" s="6"/>
      <c r="R10" s="13"/>
    </row>
    <row r="11" spans="1:18" x14ac:dyDescent="0.2">
      <c r="A11" s="49" t="s">
        <v>7</v>
      </c>
      <c r="B11" s="49"/>
      <c r="C11" s="49"/>
      <c r="D11" s="49"/>
      <c r="E11" s="3"/>
      <c r="F11" s="10">
        <f t="shared" ref="F11:F18" si="0">SUM(H11+K11+N11)</f>
        <v>7515</v>
      </c>
      <c r="G11" s="6"/>
      <c r="H11" s="10">
        <v>66</v>
      </c>
      <c r="I11" s="10"/>
      <c r="J11" s="6"/>
      <c r="K11" s="10">
        <v>1310</v>
      </c>
      <c r="L11" s="10"/>
      <c r="M11" s="6"/>
      <c r="N11" s="10">
        <v>6139</v>
      </c>
      <c r="O11" s="10"/>
      <c r="P11" s="6"/>
      <c r="R11" s="13"/>
    </row>
    <row r="12" spans="1:18" x14ac:dyDescent="0.2">
      <c r="A12" s="49" t="s">
        <v>8</v>
      </c>
      <c r="B12" s="49"/>
      <c r="C12" s="49"/>
      <c r="D12" s="49"/>
      <c r="E12" s="3"/>
      <c r="F12" s="10">
        <f t="shared" si="0"/>
        <v>6337</v>
      </c>
      <c r="G12" s="6"/>
      <c r="H12" s="10">
        <v>80</v>
      </c>
      <c r="I12" s="10"/>
      <c r="J12" s="6"/>
      <c r="K12" s="10">
        <v>1020</v>
      </c>
      <c r="L12" s="10"/>
      <c r="M12" s="6"/>
      <c r="N12" s="10">
        <v>5237</v>
      </c>
      <c r="O12" s="10"/>
      <c r="P12" s="6"/>
      <c r="R12" s="13"/>
    </row>
    <row r="13" spans="1:18" x14ac:dyDescent="0.2">
      <c r="A13" s="49" t="s">
        <v>9</v>
      </c>
      <c r="B13" s="49"/>
      <c r="C13" s="49"/>
      <c r="D13" s="49"/>
      <c r="E13" s="3"/>
      <c r="F13" s="10">
        <f t="shared" si="0"/>
        <v>5657</v>
      </c>
      <c r="G13" s="6"/>
      <c r="H13" s="10">
        <v>41</v>
      </c>
      <c r="I13" s="10"/>
      <c r="J13" s="6"/>
      <c r="K13" s="10">
        <v>955</v>
      </c>
      <c r="L13" s="10"/>
      <c r="M13" s="6"/>
      <c r="N13" s="10">
        <v>4661</v>
      </c>
      <c r="O13" s="10"/>
      <c r="P13" s="6"/>
      <c r="R13" s="13"/>
    </row>
    <row r="14" spans="1:18" x14ac:dyDescent="0.2">
      <c r="A14" s="49" t="s">
        <v>10</v>
      </c>
      <c r="B14" s="49"/>
      <c r="C14" s="49"/>
      <c r="D14" s="49"/>
      <c r="E14" s="3"/>
      <c r="F14" s="10">
        <f t="shared" si="0"/>
        <v>9880</v>
      </c>
      <c r="G14" s="6"/>
      <c r="H14" s="10">
        <v>70</v>
      </c>
      <c r="I14" s="10"/>
      <c r="J14" s="6"/>
      <c r="K14" s="10">
        <v>1473</v>
      </c>
      <c r="L14" s="10"/>
      <c r="M14" s="6"/>
      <c r="N14" s="10">
        <v>8337</v>
      </c>
      <c r="O14" s="10"/>
      <c r="P14" s="6"/>
      <c r="R14" s="13"/>
    </row>
    <row r="15" spans="1:18" x14ac:dyDescent="0.2">
      <c r="A15" s="49" t="s">
        <v>11</v>
      </c>
      <c r="B15" s="49"/>
      <c r="C15" s="49"/>
      <c r="D15" s="49"/>
      <c r="E15" s="3"/>
      <c r="F15" s="10">
        <f t="shared" si="0"/>
        <v>6765</v>
      </c>
      <c r="G15" s="6"/>
      <c r="H15" s="10">
        <v>68</v>
      </c>
      <c r="I15" s="10"/>
      <c r="J15" s="6"/>
      <c r="K15" s="10">
        <v>1247</v>
      </c>
      <c r="L15" s="10"/>
      <c r="M15" s="6"/>
      <c r="N15" s="10">
        <v>5450</v>
      </c>
      <c r="O15" s="10"/>
      <c r="P15" s="6"/>
      <c r="R15" s="13"/>
    </row>
    <row r="16" spans="1:18" x14ac:dyDescent="0.2">
      <c r="A16" s="49" t="s">
        <v>12</v>
      </c>
      <c r="B16" s="49"/>
      <c r="C16" s="49"/>
      <c r="D16" s="49"/>
      <c r="E16" s="3"/>
      <c r="F16" s="10">
        <f t="shared" si="0"/>
        <v>10814</v>
      </c>
      <c r="G16" s="6"/>
      <c r="H16" s="10">
        <v>103</v>
      </c>
      <c r="I16" s="10"/>
      <c r="J16" s="6"/>
      <c r="K16" s="10">
        <v>1715</v>
      </c>
      <c r="L16" s="10"/>
      <c r="M16" s="6"/>
      <c r="N16" s="10">
        <v>8996</v>
      </c>
      <c r="O16" s="10"/>
      <c r="P16" s="6"/>
      <c r="R16" s="13"/>
    </row>
    <row r="17" spans="1:18" x14ac:dyDescent="0.2">
      <c r="A17" s="8"/>
      <c r="B17" s="8"/>
      <c r="C17" s="8"/>
      <c r="D17" s="8"/>
      <c r="E17" s="3"/>
      <c r="F17" s="10">
        <f t="shared" si="0"/>
        <v>0</v>
      </c>
      <c r="G17" s="6"/>
      <c r="H17" s="11">
        <v>0</v>
      </c>
      <c r="I17" s="10"/>
      <c r="J17" s="6"/>
      <c r="K17" s="11">
        <v>0</v>
      </c>
      <c r="L17" s="10"/>
      <c r="M17" s="6"/>
      <c r="N17" s="11">
        <v>0</v>
      </c>
      <c r="O17" s="10"/>
      <c r="P17" s="6"/>
      <c r="R17" s="13"/>
    </row>
    <row r="18" spans="1:18" s="1" customFormat="1" x14ac:dyDescent="0.2">
      <c r="A18" s="50" t="s">
        <v>13</v>
      </c>
      <c r="B18" s="50"/>
      <c r="C18" s="50"/>
      <c r="D18" s="50"/>
      <c r="E18" s="4"/>
      <c r="F18" s="11">
        <f t="shared" si="0"/>
        <v>72379</v>
      </c>
      <c r="G18" s="5"/>
      <c r="H18" s="11">
        <v>616</v>
      </c>
      <c r="I18" s="11"/>
      <c r="J18" s="5"/>
      <c r="K18" s="11">
        <f>SUM(K10:K17)</f>
        <v>11551</v>
      </c>
      <c r="L18" s="11"/>
      <c r="M18" s="5"/>
      <c r="N18" s="11">
        <f>SUM(N10:N17)</f>
        <v>60212</v>
      </c>
      <c r="O18" s="11"/>
      <c r="P18" s="5"/>
      <c r="R18" s="13"/>
    </row>
    <row r="25" spans="1:18" x14ac:dyDescent="0.2">
      <c r="H25" s="13"/>
    </row>
  </sheetData>
  <mergeCells count="24">
    <mergeCell ref="A1:P1"/>
    <mergeCell ref="A2:P2"/>
    <mergeCell ref="A4:E8"/>
    <mergeCell ref="F4:P4"/>
    <mergeCell ref="F5:F7"/>
    <mergeCell ref="G5:G7"/>
    <mergeCell ref="H5:P5"/>
    <mergeCell ref="H6:H7"/>
    <mergeCell ref="I6:J7"/>
    <mergeCell ref="K6:K7"/>
    <mergeCell ref="L6:M7"/>
    <mergeCell ref="N6:N7"/>
    <mergeCell ref="O6:P7"/>
    <mergeCell ref="H8:I8"/>
    <mergeCell ref="K8:L8"/>
    <mergeCell ref="N8:O8"/>
    <mergeCell ref="A16:D16"/>
    <mergeCell ref="A18:D18"/>
    <mergeCell ref="A10:D10"/>
    <mergeCell ref="A11:D11"/>
    <mergeCell ref="A12:D12"/>
    <mergeCell ref="A13:D13"/>
    <mergeCell ref="A14:D14"/>
    <mergeCell ref="A15:D15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PM_Tabelle</vt:lpstr>
      <vt:lpstr>PM_Hilfstab2021</vt:lpstr>
      <vt:lpstr>PM_Hilfstab2020</vt:lpstr>
      <vt:lpstr>Hilfstab2019</vt:lpstr>
      <vt:lpstr>Hilfstab2018</vt:lpstr>
      <vt:lpstr>Hilfstab2017</vt:lpstr>
      <vt:lpstr>Hilfstab2016</vt:lpstr>
      <vt:lpstr>PM_Tabelle!Druckbereich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Konrad, Natalie (LfStat)</cp:lastModifiedBy>
  <cp:lastPrinted>2019-02-18T09:25:51Z</cp:lastPrinted>
  <dcterms:created xsi:type="dcterms:W3CDTF">1996-10-17T05:27:31Z</dcterms:created>
  <dcterms:modified xsi:type="dcterms:W3CDTF">2023-02-16T14:33:55Z</dcterms:modified>
</cp:coreProperties>
</file>